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1"/>
  </bookViews>
  <sheets>
    <sheet name="Variances" sheetId="1" r:id="rId1"/>
    <sheet name="VR2 Variance Explanation " sheetId="2" r:id="rId2"/>
    <sheet name="VR3 Variance Explanation" sheetId="3" r:id="rId3"/>
    <sheet name="VR 4 Variance Explanation" sheetId="4" r:id="rId4"/>
    <sheet name="VR6 Variance Explanation" sheetId="5" r:id="rId5"/>
    <sheet name="Reserves" sheetId="6" r:id="rId6"/>
  </sheets>
  <definedNames>
    <definedName name="_xlnm.Print_Area" localSheetId="0">'Variances'!$A$1:$N$33</definedName>
  </definedNames>
  <calcPr fullCalcOnLoad="1"/>
</workbook>
</file>

<file path=xl/sharedStrings.xml><?xml version="1.0" encoding="utf-8"?>
<sst xmlns="http://schemas.openxmlformats.org/spreadsheetml/2006/main" count="136" uniqueCount="72">
  <si>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</si>
  <si>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</si>
  <si>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</si>
  <si>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</si>
  <si>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</si>
  <si>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</si>
  <si>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</si>
  <si>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</si>
  <si>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</si>
  <si>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</si>
  <si>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</si>
  <si>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</si>
  <si>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</si>
  <si>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</si>
  <si>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</si>
  <si>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</si>
  <si>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</si>
  <si>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</si>
  <si>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</si>
  <si>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</si>
  <si>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</si>
  <si>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</si>
  <si>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r>
      <t xml:space="preserve">Explanation from smaller authority </t>
    </r>
    <r>
      <rPr>
        <b/>
        <u val="single"/>
        <sz val="11"/>
        <color indexed="8"/>
        <rFont val="Arial"/>
        <family val="2"/>
      </rPr>
      <t>(must include narrative and supporting figures)</t>
    </r>
  </si>
  <si>
    <r>
      <t xml:space="preserve">Insert figures from Section 2 of the AGAR in all </t>
    </r>
    <r>
      <rPr>
        <b/>
        <u val="single"/>
        <sz val="10"/>
        <color indexed="62"/>
        <rFont val="Arial"/>
        <family val="2"/>
      </rPr>
      <t>Blue</t>
    </r>
    <r>
      <rPr>
        <b/>
        <sz val="10"/>
        <color indexed="10"/>
        <rFont val="Arial"/>
        <family val="2"/>
      </rPr>
      <t xml:space="preserve"> highlighted boxes </t>
    </r>
  </si>
  <si>
    <t>2022/23</t>
  </si>
  <si>
    <t>2023/24</t>
  </si>
  <si>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t>
    </r>
  </si>
  <si>
    <t>RETURN ALL SHEETS TO PKF LITTLEJOHN WITH AGAR 3 DOCUMENT &amp; VARIANCE SUMMARY</t>
  </si>
  <si>
    <t>UNEXPLAINED as a percentage of 2021/22 figure ( E / A * 100 )</t>
  </si>
  <si>
    <t>( E ) UNEXPLAINED AMOUNT £ OF TOTAL VARIANCE ( C - D )</t>
  </si>
  <si>
    <t>Amount £</t>
  </si>
  <si>
    <t>Reasons ( as many as are applicable )</t>
  </si>
  <si>
    <t>Variance %: ( + / - )</t>
  </si>
  <si>
    <t>Variance £: ( + / - ) ( C )</t>
  </si>
  <si>
    <t>Devon</t>
  </si>
  <si>
    <t>County Area:</t>
  </si>
  <si>
    <t>Newton Poppleford and Harpford Parish Council</t>
  </si>
  <si>
    <t>Authority Name:</t>
  </si>
  <si>
    <t>Financial Year:</t>
  </si>
  <si>
    <t>Explanation #:</t>
  </si>
  <si>
    <t>Variance Explanation for submission to External Auditor</t>
  </si>
  <si>
    <t>PKF Littlejohn LLP</t>
  </si>
  <si>
    <t>Total reserves (must agree to Box 7)</t>
  </si>
  <si>
    <t>General reserve</t>
  </si>
  <si>
    <t>Reserve 7</t>
  </si>
  <si>
    <t>Reserve 6</t>
  </si>
  <si>
    <t>Reserve 5</t>
  </si>
  <si>
    <t>Reserve 4</t>
  </si>
  <si>
    <t>Reserve 3</t>
  </si>
  <si>
    <t>Reserve 2</t>
  </si>
  <si>
    <t>Reserve 1</t>
  </si>
  <si>
    <t>Earmarked reserves:</t>
  </si>
  <si>
    <t>Box 7 is more than twice Box 2 because the authority held the following breakdown of reserves at the year end:</t>
  </si>
  <si>
    <t>(Please complete the highlighted boxes.)</t>
  </si>
  <si>
    <t>Explanation for ‘high’ reserves</t>
  </si>
  <si>
    <t>Box 6 - Total other payment / VR6</t>
  </si>
  <si>
    <t>Box 3 - Total other receipts / VR3</t>
  </si>
  <si>
    <t>Figure in 2022/23: ( A )</t>
  </si>
  <si>
    <t>S106/CIL  Funding received from East Devon District Council in 2022/23 to fund the installation of a new Multi-Use Games Area</t>
  </si>
  <si>
    <t>( D ) TOTAL AMOUNT EXPLAINED 2023/24</t>
  </si>
  <si>
    <t>UNEXPLAINED as a percentage of 2022/23 figure ( E / A * 100 )</t>
  </si>
  <si>
    <t>Figure in 2023/24: ( B )</t>
  </si>
  <si>
    <t xml:space="preserve">   Expenditure on Capital Projects decreased from £119,192 to £5,820</t>
  </si>
  <si>
    <t>Expenditure on parish events decreased from £9055 to £6116 as there were no Jubilee celebrations in this year</t>
  </si>
  <si>
    <t>As there was no major Cap Ex project in the year VAT payments decreased from £33,642 to £13,842</t>
  </si>
  <si>
    <t>Box 4 - Staff Costs/ VR4</t>
  </si>
  <si>
    <t>As the result of a successful first year new Clerk salary was increased from SCP 18 to SCP 20 in January 2023</t>
  </si>
  <si>
    <t>Local Government Services Pay Agreement implemented April 2023</t>
  </si>
  <si>
    <t xml:space="preserve">Council resolved to pay Councillor's Allowances and these were claimed by more Councillors than previously </t>
  </si>
  <si>
    <t>Above additional payments resulted in increase in NI and Tax</t>
  </si>
  <si>
    <t>Box 2 - Precept / VR2</t>
  </si>
  <si>
    <t>After 4 consecutive years of holding the Precept at £47,500 Council made the decision to increase it's Budget and Precept.  With the principal authorities under spending restraint Council felt that it was appropriate to replensih its reserves, support the continuation of services and invest in local facilities and amenities post-Covid.  It is Council's wish to secure the long-term wellbeing of the Parish by investing in community resilience and community facilities.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</si>
</sst>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6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0"/>
      <color indexed="8"/>
      <name val="Arial"/>
      <family val="2"/>
    </font>
    <font>
      <b/>
      <sz val="12"/>
      <color indexed="8"/>
      <name val="Calibri"/>
      <family val="2"/>
    </font>
    <font>
      <b/>
      <sz val="11"/>
      <name val="Calibri"/>
      <family val="2"/>
    </font>
    <font>
      <sz val="11"/>
      <name val="Calibri"/>
      <family val="2"/>
    </font>
    <font>
      <sz val="12"/>
      <color indexed="8"/>
      <name val="Calibri"/>
      <family val="2"/>
    </font>
    <font>
      <b/>
      <sz val="16"/>
      <color indexed="8"/>
      <name val="Calibri"/>
      <family val="2"/>
    </font>
    <font>
      <b/>
      <sz val="14"/>
      <color indexed="8"/>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sz val="12"/>
      <color theme="1"/>
      <name val="Calibri"/>
      <family val="2"/>
    </font>
    <font>
      <b/>
      <sz val="14"/>
      <color theme="1"/>
      <name val="Calibri"/>
      <family val="2"/>
    </font>
    <font>
      <b/>
      <sz val="10"/>
      <color theme="1"/>
      <name val="Arial"/>
      <family val="2"/>
    </font>
    <font>
      <b/>
      <sz val="12"/>
      <color theme="1"/>
      <name val="Calibri"/>
      <family val="2"/>
    </font>
    <font>
      <b/>
      <sz val="11"/>
      <color rgb="FFFF0000"/>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top/>
      <bottom style="double"/>
    </border>
    <border>
      <left>
        <color indexed="63"/>
      </left>
      <right>
        <color indexed="63"/>
      </right>
      <top style="thin"/>
      <bottom style="double"/>
    </border>
    <border>
      <left>
        <color indexed="63"/>
      </left>
      <right>
        <color indexed="63"/>
      </right>
      <top style="thin"/>
      <bottom>
        <color indexed="63"/>
      </bottom>
    </border>
    <border>
      <left/>
      <right style="medium"/>
      <top/>
      <bottom/>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8">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55" fillId="0" borderId="0" xfId="0" applyFont="1" applyAlignment="1">
      <alignment/>
    </xf>
    <xf numFmtId="0" fontId="55" fillId="0" borderId="0" xfId="0" applyFont="1" applyAlignment="1">
      <alignment horizontal="center"/>
    </xf>
    <xf numFmtId="3" fontId="55" fillId="0" borderId="0" xfId="0" applyNumberFormat="1" applyFont="1" applyAlignment="1">
      <alignment/>
    </xf>
    <xf numFmtId="10" fontId="55" fillId="0" borderId="0" xfId="0" applyNumberFormat="1" applyFont="1" applyAlignment="1">
      <alignment/>
    </xf>
    <xf numFmtId="0" fontId="55"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55" fillId="35" borderId="11" xfId="0" applyFont="1" applyFill="1" applyBorder="1" applyAlignment="1">
      <alignment wrapText="1"/>
    </xf>
    <xf numFmtId="0" fontId="56" fillId="0" borderId="0" xfId="0" applyFont="1" applyAlignment="1">
      <alignment/>
    </xf>
    <xf numFmtId="0" fontId="55" fillId="0" borderId="0" xfId="0" applyFont="1" applyAlignment="1">
      <alignment wrapText="1"/>
    </xf>
    <xf numFmtId="0" fontId="55" fillId="0" borderId="11" xfId="0" applyFont="1" applyBorder="1" applyAlignment="1">
      <alignment wrapText="1"/>
    </xf>
    <xf numFmtId="0" fontId="55" fillId="36" borderId="11" xfId="0" applyFont="1" applyFill="1" applyBorder="1" applyAlignment="1">
      <alignment wrapText="1"/>
    </xf>
    <xf numFmtId="0" fontId="55" fillId="36" borderId="11" xfId="0" applyFont="1" applyFill="1" applyBorder="1" applyAlignment="1">
      <alignment wrapText="1"/>
    </xf>
    <xf numFmtId="0" fontId="55" fillId="0" borderId="0" xfId="0" applyFont="1" applyFill="1" applyAlignment="1">
      <alignment/>
    </xf>
    <xf numFmtId="0" fontId="55" fillId="0" borderId="0" xfId="0" applyFont="1" applyAlignment="1">
      <alignment wrapText="1"/>
    </xf>
    <xf numFmtId="0" fontId="55" fillId="0" borderId="0" xfId="0" applyFont="1" applyBorder="1" applyAlignment="1">
      <alignment horizontal="left" vertical="center"/>
    </xf>
    <xf numFmtId="0" fontId="55" fillId="0" borderId="0" xfId="0" applyFont="1" applyAlignment="1">
      <alignment wrapText="1"/>
    </xf>
    <xf numFmtId="0" fontId="55" fillId="0" borderId="0" xfId="0" applyFont="1" applyFill="1" applyBorder="1" applyAlignment="1">
      <alignment horizontal="left" vertical="top" wrapText="1"/>
    </xf>
    <xf numFmtId="0" fontId="57" fillId="0" borderId="0" xfId="0" applyFont="1" applyAlignment="1">
      <alignment/>
    </xf>
    <xf numFmtId="0" fontId="58" fillId="0" borderId="0" xfId="0" applyFont="1" applyAlignment="1">
      <alignment/>
    </xf>
    <xf numFmtId="0" fontId="59" fillId="0" borderId="0" xfId="0" applyFont="1" applyAlignment="1">
      <alignment horizontal="left" vertical="center" indent="2"/>
    </xf>
    <xf numFmtId="0" fontId="55" fillId="37" borderId="0" xfId="0" applyFont="1" applyFill="1" applyAlignment="1">
      <alignment/>
    </xf>
    <xf numFmtId="3" fontId="4" fillId="37" borderId="0" xfId="0" applyNumberFormat="1" applyFont="1" applyFill="1" applyBorder="1" applyAlignment="1" applyProtection="1">
      <alignment horizontal="center"/>
      <protection locked="0"/>
    </xf>
    <xf numFmtId="0" fontId="57" fillId="0" borderId="0" xfId="0" applyFont="1" applyAlignment="1">
      <alignment horizontal="center"/>
    </xf>
    <xf numFmtId="0" fontId="57" fillId="0" borderId="0" xfId="0" applyFont="1" applyAlignment="1">
      <alignment horizontal="center" wrapText="1"/>
    </xf>
    <xf numFmtId="0" fontId="57" fillId="0" borderId="11" xfId="0" applyFont="1" applyBorder="1" applyAlignment="1">
      <alignment wrapText="1"/>
    </xf>
    <xf numFmtId="0" fontId="55" fillId="38" borderId="0" xfId="0" applyFont="1" applyFill="1" applyAlignment="1">
      <alignment horizontal="center"/>
    </xf>
    <xf numFmtId="0" fontId="0" fillId="0" borderId="0" xfId="0" applyAlignment="1">
      <alignment vertical="center"/>
    </xf>
    <xf numFmtId="0" fontId="53" fillId="0" borderId="0" xfId="0" applyFont="1" applyAlignment="1">
      <alignment horizontal="center" vertical="center"/>
    </xf>
    <xf numFmtId="0" fontId="53" fillId="0" borderId="0" xfId="0" applyFont="1" applyAlignment="1">
      <alignment horizontal="center" vertical="center"/>
    </xf>
    <xf numFmtId="0" fontId="0" fillId="0" borderId="12" xfId="0" applyBorder="1" applyAlignment="1">
      <alignment vertical="center"/>
    </xf>
    <xf numFmtId="0" fontId="60" fillId="0" borderId="0" xfId="0" applyFont="1" applyAlignment="1">
      <alignment vertical="center"/>
    </xf>
    <xf numFmtId="0" fontId="53" fillId="0" borderId="13" xfId="0" applyFont="1" applyBorder="1" applyAlignment="1">
      <alignment/>
    </xf>
    <xf numFmtId="0" fontId="53" fillId="0" borderId="0" xfId="0" applyFont="1" applyAlignment="1">
      <alignment/>
    </xf>
    <xf numFmtId="0" fontId="0" fillId="0" borderId="14" xfId="0" applyBorder="1" applyAlignment="1">
      <alignment/>
    </xf>
    <xf numFmtId="0" fontId="0" fillId="38" borderId="0" xfId="0" applyFill="1" applyAlignment="1">
      <alignment/>
    </xf>
    <xf numFmtId="0" fontId="61" fillId="0" borderId="0" xfId="0" applyFont="1" applyAlignment="1">
      <alignment/>
    </xf>
    <xf numFmtId="0" fontId="55" fillId="0" borderId="0" xfId="0" applyFont="1" applyAlignment="1">
      <alignment vertical="center"/>
    </xf>
    <xf numFmtId="0" fontId="2" fillId="0" borderId="0" xfId="0" applyFont="1" applyBorder="1" applyAlignment="1">
      <alignment horizontal="left" vertical="center"/>
    </xf>
    <xf numFmtId="0" fontId="55" fillId="0" borderId="0" xfId="0" applyFont="1" applyBorder="1" applyAlignment="1">
      <alignment horizontal="left" vertical="center"/>
    </xf>
    <xf numFmtId="0" fontId="55" fillId="0" borderId="0" xfId="0" applyFont="1" applyAlignment="1">
      <alignment horizontal="left" vertical="center"/>
    </xf>
    <xf numFmtId="0" fontId="55" fillId="0" borderId="0" xfId="0" applyFont="1" applyAlignment="1">
      <alignment horizontal="left" vertical="center" wrapText="1"/>
    </xf>
    <xf numFmtId="0" fontId="55" fillId="0" borderId="0" xfId="0" applyFont="1" applyAlignment="1">
      <alignment wrapText="1"/>
    </xf>
    <xf numFmtId="0" fontId="55" fillId="0" borderId="15" xfId="0" applyFont="1" applyBorder="1" applyAlignment="1">
      <alignment wrapText="1"/>
    </xf>
    <xf numFmtId="0" fontId="62" fillId="0" borderId="0" xfId="0" applyFont="1" applyAlignment="1">
      <alignment horizontal="left" vertical="center" wrapText="1"/>
    </xf>
    <xf numFmtId="0" fontId="62" fillId="0" borderId="0" xfId="0" applyFont="1" applyAlignment="1">
      <alignment horizontal="left"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6" fontId="63" fillId="0" borderId="16" xfId="0" applyNumberFormat="1" applyFont="1" applyBorder="1" applyAlignment="1">
      <alignment horizontal="center" vertical="center"/>
    </xf>
    <xf numFmtId="0" fontId="63" fillId="0" borderId="18" xfId="0" applyFont="1" applyBorder="1" applyAlignment="1">
      <alignment horizontal="center" vertical="center"/>
    </xf>
    <xf numFmtId="9" fontId="63" fillId="0" borderId="16" xfId="0" applyNumberFormat="1" applyFont="1" applyBorder="1" applyAlignment="1">
      <alignment horizontal="center" vertical="center"/>
    </xf>
    <xf numFmtId="0" fontId="63" fillId="0" borderId="0" xfId="0" applyFont="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6" fontId="53" fillId="38" borderId="16" xfId="0" applyNumberFormat="1" applyFont="1" applyFill="1" applyBorder="1" applyAlignment="1">
      <alignment horizontal="center" vertical="center"/>
    </xf>
    <xf numFmtId="0" fontId="53" fillId="38" borderId="18" xfId="0" applyFont="1" applyFill="1" applyBorder="1" applyAlignment="1">
      <alignment horizontal="center" vertical="center"/>
    </xf>
    <xf numFmtId="6" fontId="53" fillId="0" borderId="16" xfId="0" applyNumberFormat="1" applyFont="1" applyBorder="1" applyAlignment="1">
      <alignment horizontal="center" vertical="center"/>
    </xf>
    <xf numFmtId="6" fontId="33" fillId="38" borderId="16" xfId="0" applyNumberFormat="1" applyFont="1" applyFill="1" applyBorder="1" applyAlignment="1">
      <alignment horizontal="center" vertical="center"/>
    </xf>
    <xf numFmtId="0" fontId="33" fillId="38" borderId="18" xfId="0" applyFont="1" applyFill="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6" fontId="33" fillId="0" borderId="16" xfId="0" applyNumberFormat="1" applyFont="1" applyBorder="1" applyAlignment="1">
      <alignment horizontal="center" vertical="center"/>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0" xfId="0" applyFont="1" applyAlignment="1">
      <alignment horizontal="center" vertical="center"/>
    </xf>
    <xf numFmtId="168" fontId="33" fillId="0" borderId="16" xfId="0" applyNumberFormat="1" applyFont="1" applyBorder="1" applyAlignment="1">
      <alignment horizontal="center" vertical="center"/>
    </xf>
    <xf numFmtId="168" fontId="33" fillId="0" borderId="18" xfId="0" applyNumberFormat="1" applyFont="1" applyBorder="1" applyAlignment="1">
      <alignment horizontal="center" vertical="center"/>
    </xf>
    <xf numFmtId="9" fontId="64" fillId="0" borderId="16" xfId="0" applyNumberFormat="1" applyFont="1" applyBorder="1" applyAlignment="1">
      <alignment horizontal="center" vertical="center"/>
    </xf>
    <xf numFmtId="9" fontId="64" fillId="0" borderId="18" xfId="0" applyNumberFormat="1" applyFont="1" applyBorder="1" applyAlignment="1">
      <alignment horizontal="center" vertical="center"/>
    </xf>
    <xf numFmtId="0" fontId="60" fillId="0" borderId="19" xfId="0" applyFont="1" applyBorder="1" applyAlignment="1">
      <alignment horizontal="center" vertical="center"/>
    </xf>
    <xf numFmtId="168" fontId="53" fillId="0" borderId="16" xfId="0" applyNumberFormat="1" applyFont="1" applyBorder="1" applyAlignment="1">
      <alignment horizontal="center" vertical="center"/>
    </xf>
    <xf numFmtId="168" fontId="53" fillId="0" borderId="18" xfId="0" applyNumberFormat="1" applyFont="1" applyBorder="1" applyAlignment="1">
      <alignment horizontal="center" vertical="center"/>
    </xf>
    <xf numFmtId="0" fontId="65" fillId="0" borderId="0" xfId="0" applyFont="1" applyAlignment="1">
      <alignment horizontal="center" vertical="center"/>
    </xf>
    <xf numFmtId="0" fontId="60" fillId="0" borderId="0" xfId="0" applyFont="1" applyAlignment="1">
      <alignment horizontal="center" vertical="center"/>
    </xf>
    <xf numFmtId="0" fontId="53" fillId="0" borderId="16"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34" fillId="0" borderId="17" xfId="0" applyFont="1" applyBorder="1" applyAlignment="1">
      <alignment horizontal="center"/>
    </xf>
    <xf numFmtId="0" fontId="34" fillId="0" borderId="18" xfId="0" applyFont="1" applyBorder="1" applyAlignment="1">
      <alignment horizontal="center"/>
    </xf>
    <xf numFmtId="9" fontId="33" fillId="0" borderId="16" xfId="0" applyNumberFormat="1" applyFont="1" applyBorder="1" applyAlignment="1">
      <alignment horizontal="center" vertical="center"/>
    </xf>
    <xf numFmtId="9" fontId="33" fillId="0" borderId="18"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8">
      <selection activeCell="D21" sqref="D21"/>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6" customWidth="1"/>
    <col min="23" max="16384" width="9.140625" style="3" customWidth="1"/>
  </cols>
  <sheetData>
    <row r="1" spans="1:12" ht="17.25">
      <c r="A1" s="41" t="s">
        <v>16</v>
      </c>
      <c r="B1" s="42"/>
      <c r="C1" s="42"/>
      <c r="D1" s="42"/>
      <c r="E1" s="42"/>
      <c r="F1" s="42"/>
      <c r="G1" s="42"/>
      <c r="H1" s="42"/>
      <c r="I1" s="42"/>
      <c r="J1" s="42"/>
      <c r="K1" s="42"/>
      <c r="L1" s="9"/>
    </row>
    <row r="2" spans="1:13" ht="15">
      <c r="A2" s="22" t="s">
        <v>17</v>
      </c>
      <c r="B2" s="18"/>
      <c r="C2" s="25"/>
      <c r="D2" s="18"/>
      <c r="E2" s="18"/>
      <c r="F2" s="18"/>
      <c r="G2" s="18"/>
      <c r="H2" s="18"/>
      <c r="I2" s="18"/>
      <c r="J2" s="18"/>
      <c r="K2" s="18"/>
      <c r="L2" s="9"/>
      <c r="M2" s="19"/>
    </row>
    <row r="3" spans="1:12" ht="15">
      <c r="A3" s="22" t="s">
        <v>18</v>
      </c>
      <c r="C3" s="24"/>
      <c r="L3" s="9"/>
    </row>
    <row r="4" ht="13.5">
      <c r="A4" s="1" t="s">
        <v>23</v>
      </c>
    </row>
    <row r="5" spans="1:13" ht="98.25" customHeight="1">
      <c r="A5" s="47" t="s">
        <v>26</v>
      </c>
      <c r="B5" s="48"/>
      <c r="C5" s="48"/>
      <c r="D5" s="48"/>
      <c r="E5" s="48"/>
      <c r="F5" s="48"/>
      <c r="G5" s="48"/>
      <c r="H5" s="48"/>
      <c r="M5" s="19"/>
    </row>
    <row r="6" ht="13.5">
      <c r="A6" s="23"/>
    </row>
    <row r="7" spans="1:14" ht="13.5">
      <c r="A7" s="23"/>
      <c r="D7" s="4"/>
      <c r="F7" s="4"/>
      <c r="N7" s="21"/>
    </row>
    <row r="8" spans="4:14" ht="27">
      <c r="D8" s="26" t="s">
        <v>24</v>
      </c>
      <c r="E8" s="21"/>
      <c r="F8" s="26" t="s">
        <v>25</v>
      </c>
      <c r="G8" s="26" t="s">
        <v>0</v>
      </c>
      <c r="H8" s="26" t="s">
        <v>0</v>
      </c>
      <c r="I8" s="26"/>
      <c r="J8" s="26"/>
      <c r="K8" s="26"/>
      <c r="L8" s="27" t="s">
        <v>15</v>
      </c>
      <c r="M8" s="10" t="s">
        <v>10</v>
      </c>
      <c r="N8" s="28" t="s">
        <v>22</v>
      </c>
    </row>
    <row r="9" spans="4:14" ht="13.5">
      <c r="D9" s="26" t="s">
        <v>1</v>
      </c>
      <c r="E9" s="21"/>
      <c r="F9" s="26" t="s">
        <v>1</v>
      </c>
      <c r="G9" s="26" t="s">
        <v>1</v>
      </c>
      <c r="H9" s="26" t="s">
        <v>14</v>
      </c>
      <c r="I9" s="26"/>
      <c r="J9" s="26"/>
      <c r="K9" s="21"/>
      <c r="L9" s="21"/>
      <c r="N9" s="17"/>
    </row>
    <row r="10" spans="4:14" ht="14.25" thickBot="1">
      <c r="D10" s="4"/>
      <c r="E10" s="4"/>
      <c r="N10" s="17"/>
    </row>
    <row r="11" spans="1:14" ht="27.75" thickBot="1">
      <c r="A11" s="43" t="s">
        <v>2</v>
      </c>
      <c r="B11" s="43"/>
      <c r="C11" s="43"/>
      <c r="D11" s="8">
        <v>104643</v>
      </c>
      <c r="F11" s="8">
        <v>68425</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17"/>
    </row>
    <row r="13" spans="1:14" ht="14.25" thickBot="1">
      <c r="A13" s="44" t="s">
        <v>20</v>
      </c>
      <c r="B13" s="45"/>
      <c r="C13" s="46"/>
      <c r="D13" s="8">
        <v>47500</v>
      </c>
      <c r="F13" s="8">
        <v>67607</v>
      </c>
      <c r="G13" s="5">
        <f>F13-D13</f>
        <v>20107</v>
      </c>
      <c r="H13" s="6">
        <f>IF((D13&gt;F13),(D13-F13)/D13,IF(D13&lt;F13,-(D13-F13)/D13,IF(D13=F13,0)))</f>
        <v>0.42330526315789474</v>
      </c>
      <c r="I13" s="3">
        <f>IF(D13-F13&lt;200,0,IF(D13-F13&gt;200,1,IF(D13-F13=200,1)))</f>
        <v>0</v>
      </c>
      <c r="J13" s="3">
        <f>IF(F13-D13&lt;200,0,IF(F13-D13&gt;200,1,IF(F13-D13=200,1)))</f>
        <v>1</v>
      </c>
      <c r="K13" s="4">
        <f>IF(H13&lt;0.15,0,IF(H13&gt;0.15,1,IF(H13=0.15,1)))</f>
        <v>1</v>
      </c>
      <c r="L13" s="29" t="str">
        <f>IF((H13&lt;15%)*AND(G13&lt;100000)*OR(G13&gt;-100000),"NO","YES")</f>
        <v>YES</v>
      </c>
      <c r="M13" s="10" t="str">
        <f>IF((L13="YES")*AND(I13+J13&lt;1),"Explanation not required, difference less than £200"," ")</f>
        <v> </v>
      </c>
      <c r="N13" s="13"/>
    </row>
    <row r="14" spans="4:14" ht="14.25" thickBot="1">
      <c r="D14" s="5"/>
      <c r="F14" s="5"/>
      <c r="G14" s="5"/>
      <c r="H14" s="6"/>
      <c r="K14" s="4"/>
      <c r="L14" s="4"/>
      <c r="N14" s="17"/>
    </row>
    <row r="15" spans="1:14" ht="14.25" thickBot="1">
      <c r="A15" s="40" t="s">
        <v>3</v>
      </c>
      <c r="B15" s="40"/>
      <c r="C15" s="40"/>
      <c r="D15" s="8">
        <v>173776</v>
      </c>
      <c r="F15" s="8">
        <v>73319.52</v>
      </c>
      <c r="G15" s="5">
        <f>F15-D15</f>
        <v>-100456.48</v>
      </c>
      <c r="H15" s="6">
        <f>IF((D15&gt;F15),(D15-F15)/D15,IF(D15&lt;F15,-(D15-F15)/D15,IF(D15=F15,0)))</f>
        <v>0.5780802872663658</v>
      </c>
      <c r="I15" s="3">
        <f>IF(D15-F15&lt;200,0,IF(D15-F15&gt;200,1,IF(D15-F15=200,1)))</f>
        <v>1</v>
      </c>
      <c r="J15" s="3">
        <f>IF(F15-D15&lt;200,0,IF(F15-D15&gt;200,1,IF(F15-D15=200,1)))</f>
        <v>0</v>
      </c>
      <c r="K15" s="4">
        <f>IF(H15&lt;0.15,0,IF(H15&gt;0.15,1,IF(H15=0.15,1)))</f>
        <v>1</v>
      </c>
      <c r="L15" s="29" t="str">
        <f>IF((H15&lt;15%)*AND(G15&lt;100000)*OR(G15&gt;-100000),"NO","YES")</f>
        <v>YES</v>
      </c>
      <c r="M15" s="10" t="str">
        <f>IF((L15="YES")*AND(I15+J15&lt;1),"Explanation not required, difference less than £200"," ")</f>
        <v> </v>
      </c>
      <c r="N15" s="13"/>
    </row>
    <row r="16" spans="4:14" ht="14.25" thickBot="1">
      <c r="D16" s="5"/>
      <c r="F16" s="5"/>
      <c r="G16" s="5"/>
      <c r="H16" s="6"/>
      <c r="K16" s="4"/>
      <c r="L16" s="4"/>
      <c r="N16" s="17"/>
    </row>
    <row r="17" spans="1:14" ht="14.25" thickBot="1">
      <c r="A17" s="40" t="s">
        <v>4</v>
      </c>
      <c r="B17" s="40"/>
      <c r="C17" s="40"/>
      <c r="D17" s="8">
        <v>20622</v>
      </c>
      <c r="F17" s="8">
        <v>23782.47</v>
      </c>
      <c r="G17" s="5">
        <f>F17-D17</f>
        <v>3160.470000000001</v>
      </c>
      <c r="H17" s="6">
        <f>IF((D17&gt;F17),(D17-F17)/D17,IF(D17&lt;F17,-(D17-F17)/D17,IF(D17=F17,0)))</f>
        <v>0.15325720104742513</v>
      </c>
      <c r="I17" s="3">
        <f>IF(D17-F17&lt;200,0,IF(D17-F17&gt;200,1,IF(D17-F17=200,1)))</f>
        <v>0</v>
      </c>
      <c r="J17" s="3">
        <f>IF(F17-D17&lt;200,0,IF(F17-D17&gt;200,1,IF(F17-D17=200,1)))</f>
        <v>1</v>
      </c>
      <c r="K17" s="4">
        <f>IF(H17&lt;0.15,0,IF(H17&gt;0.15,1,IF(H17=0.15,1)))</f>
        <v>1</v>
      </c>
      <c r="L17" s="29" t="str">
        <f>IF((H17&lt;15%)*AND(G17&lt;100000)*OR(G17&gt;-100000),"NO","YES")</f>
        <v>YES</v>
      </c>
      <c r="M17" s="10" t="str">
        <f>IF((L17="YES")*AND(I17+J17&lt;1),"Explanation not required, difference less than £200"," ")</f>
        <v> </v>
      </c>
      <c r="N17" s="13"/>
    </row>
    <row r="18" spans="4:14" ht="14.25" thickBot="1">
      <c r="D18" s="5"/>
      <c r="F18" s="5"/>
      <c r="G18" s="5"/>
      <c r="H18" s="6"/>
      <c r="K18" s="4"/>
      <c r="L18" s="4"/>
      <c r="N18" s="17"/>
    </row>
    <row r="19" spans="1:14" ht="14.25" thickBot="1">
      <c r="A19" s="40" t="s">
        <v>7</v>
      </c>
      <c r="B19" s="40"/>
      <c r="C19" s="40"/>
      <c r="D19" s="8">
        <v>1802</v>
      </c>
      <c r="F19" s="8">
        <v>1802</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4.25" thickBot="1">
      <c r="D20" s="5"/>
      <c r="F20" s="5"/>
      <c r="G20" s="5"/>
      <c r="H20" s="6"/>
      <c r="K20" s="4"/>
      <c r="L20" s="4"/>
      <c r="N20" s="17"/>
    </row>
    <row r="21" spans="1:14" ht="14.25" thickBot="1">
      <c r="A21" s="40" t="s">
        <v>21</v>
      </c>
      <c r="B21" s="40"/>
      <c r="C21" s="40"/>
      <c r="D21" s="8">
        <v>235070</v>
      </c>
      <c r="F21" s="8">
        <v>116606.95</v>
      </c>
      <c r="G21" s="5">
        <f>F21-D21</f>
        <v>-118463.05</v>
      </c>
      <c r="H21" s="6">
        <f>IF((D21&gt;F21),(D21-F21)/D21,IF(D21&lt;F21,-(D21-F21)/D21,IF(D21=F21,0)))</f>
        <v>0.5039479729442294</v>
      </c>
      <c r="I21" s="3">
        <f>IF(D21-F21&lt;200,0,IF(D21-F21&gt;200,1,IF(D21-F21=200,1)))</f>
        <v>1</v>
      </c>
      <c r="J21" s="3">
        <f>IF(F21-D21&lt;200,0,IF(F21-D21&gt;200,1,IF(F21-D21=200,1)))</f>
        <v>0</v>
      </c>
      <c r="K21" s="4">
        <f>IF(H21&lt;0.15,0,IF(H21&gt;0.15,1,IF(H21=0.15,1)))</f>
        <v>1</v>
      </c>
      <c r="L21" s="29" t="str">
        <f>IF((H21&lt;15%)*AND(G21&lt;100000)*OR(G21&gt;-100000),"NO","YES")</f>
        <v>YES</v>
      </c>
      <c r="M21" s="10" t="str">
        <f>IF((L21="YES")*AND(I21+J21&lt;1),"Explanation not required, difference less than £200"," ")</f>
        <v> </v>
      </c>
      <c r="N21" s="13"/>
    </row>
    <row r="22" spans="4:14" ht="14.25" thickBot="1">
      <c r="D22" s="5"/>
      <c r="F22" s="5"/>
      <c r="G22" s="5"/>
      <c r="H22" s="6"/>
      <c r="K22" s="4"/>
      <c r="L22" s="4"/>
      <c r="N22" s="17"/>
    </row>
    <row r="23" spans="1:14" ht="14.25" thickBot="1">
      <c r="A23" s="7" t="s">
        <v>5</v>
      </c>
      <c r="D23" s="2">
        <f>D11+D13+D15-D17-D19-D21</f>
        <v>68425</v>
      </c>
      <c r="F23" s="2">
        <f>F11+F13+F15-F17-F19-F21</f>
        <v>67160.10000000002</v>
      </c>
      <c r="G23" s="5"/>
      <c r="H23" s="6"/>
      <c r="K23" s="4"/>
      <c r="L23" s="4"/>
      <c r="M23" s="14" t="s">
        <v>12</v>
      </c>
      <c r="N23" s="17"/>
    </row>
    <row r="24" spans="4:14" ht="14.25" thickBot="1">
      <c r="D24" s="5"/>
      <c r="F24" s="5"/>
      <c r="G24" s="5"/>
      <c r="H24" s="6"/>
      <c r="K24" s="4"/>
      <c r="L24" s="4"/>
      <c r="N24" s="17"/>
    </row>
    <row r="25" spans="1:14" ht="14.25" thickBot="1">
      <c r="A25" s="40" t="s">
        <v>9</v>
      </c>
      <c r="B25" s="40"/>
      <c r="C25" s="40"/>
      <c r="D25" s="8">
        <v>68425</v>
      </c>
      <c r="F25" s="8">
        <v>67160.42</v>
      </c>
      <c r="G25" s="5"/>
      <c r="H25" s="6"/>
      <c r="K25" s="4"/>
      <c r="L25" s="4"/>
      <c r="M25" s="15" t="s">
        <v>12</v>
      </c>
      <c r="N25" s="17"/>
    </row>
    <row r="26" spans="4:14" ht="14.25" thickBot="1">
      <c r="D26" s="5"/>
      <c r="F26" s="5"/>
      <c r="G26" s="5"/>
      <c r="H26" s="6"/>
      <c r="K26" s="4"/>
      <c r="L26" s="4"/>
      <c r="N26" s="17"/>
    </row>
    <row r="27" spans="1:14" ht="14.25" thickBot="1">
      <c r="A27" s="40" t="s">
        <v>8</v>
      </c>
      <c r="B27" s="40"/>
      <c r="C27" s="40"/>
      <c r="D27" s="8">
        <v>239636</v>
      </c>
      <c r="F27" s="8">
        <v>245106.65</v>
      </c>
      <c r="G27" s="5">
        <f>F27-D27</f>
        <v>5470.649999999994</v>
      </c>
      <c r="H27" s="6">
        <f>IF((D27&gt;F27),(D27-F27)/D27,IF(D27&lt;F27,-(D27-F27)/D27,IF(D27=F27,0)))</f>
        <v>0.02282899898178902</v>
      </c>
      <c r="I27" s="3">
        <f>IF(D27-F27&lt;200,0,IF(D27-F27&gt;200,1,IF(D27-F27=200,1)))</f>
        <v>0</v>
      </c>
      <c r="J27" s="3">
        <f>IF(F27-D27&lt;200,0,IF(F27-D27&gt;200,1,IF(F27-D27=200,1)))</f>
        <v>1</v>
      </c>
      <c r="K27" s="4">
        <f>IF(H27&lt;0.15,0,IF(H27&gt;0.15,1,IF(H27=0.15,1)))</f>
        <v>0</v>
      </c>
      <c r="L27" s="4" t="str">
        <f>IF((H27&lt;15%)*AND(G27&lt;100000)*OR(G27&gt;-100000),"NO","YES")</f>
        <v>NO</v>
      </c>
      <c r="M27" s="10" t="str">
        <f>IF((L27="YES")*AND(I27+J27&lt;1),"Explanation not required, difference less than £200"," ")</f>
        <v> </v>
      </c>
      <c r="N27" s="13"/>
    </row>
    <row r="28" spans="4:14" ht="14.25" thickBot="1">
      <c r="D28" s="5"/>
      <c r="F28" s="5"/>
      <c r="G28" s="5"/>
      <c r="H28" s="6"/>
      <c r="K28" s="4"/>
      <c r="L28" s="4"/>
      <c r="N28" s="17"/>
    </row>
    <row r="29" spans="1:14" ht="14.25" thickBot="1">
      <c r="A29" s="40" t="s">
        <v>6</v>
      </c>
      <c r="B29" s="40"/>
      <c r="C29" s="40"/>
      <c r="D29" s="8">
        <v>30896</v>
      </c>
      <c r="F29" s="8">
        <v>30547.91</v>
      </c>
      <c r="G29" s="5">
        <f>F29-D29</f>
        <v>-348.09000000000015</v>
      </c>
      <c r="H29" s="6">
        <f>IF((D29&gt;F29),(D29-F29)/D29,IF(D29&lt;F29,-(D29-F29)/D29,IF(D29=F29,0)))</f>
        <v>0.011266506991196277</v>
      </c>
      <c r="I29" s="3">
        <f>IF(D29-F29&lt;100,0,IF(D29-F29&gt;100,1,IF(D29-F29=100,1)))</f>
        <v>1</v>
      </c>
      <c r="J29" s="3">
        <f>IF(F29-D29&lt;100,0,IF(F29-D29&gt;100,1,IF(F29-D29=100,1)))</f>
        <v>0</v>
      </c>
      <c r="K29" s="4">
        <f>IF(H29&lt;0.15,0,IF(H29&gt;0.15,1,IF(H29=0.15,1)))</f>
        <v>0</v>
      </c>
      <c r="L29" s="4" t="str">
        <f>IF((H29&lt;15%)*AND(G29&lt;100000)*OR(G29&gt;-100000),"NO","YES")</f>
        <v>NO</v>
      </c>
      <c r="M29" s="10" t="str">
        <f>IF((L29="YES")*AND(I29+J29&lt;1),"Explanation not required, difference less than £200"," ")</f>
        <v> </v>
      </c>
      <c r="N29" s="13"/>
    </row>
    <row r="30" spans="8:14" ht="13.5">
      <c r="H30" s="6"/>
      <c r="K30" s="4"/>
      <c r="L30" s="4"/>
      <c r="N30" s="17"/>
    </row>
    <row r="31" ht="13.5">
      <c r="C31" s="11" t="s">
        <v>11</v>
      </c>
    </row>
    <row r="32" spans="15:22" ht="13.5">
      <c r="O32" s="20"/>
      <c r="P32" s="20"/>
      <c r="Q32" s="20"/>
      <c r="R32" s="20"/>
      <c r="S32" s="20"/>
      <c r="T32" s="20"/>
      <c r="U32" s="20"/>
      <c r="V32" s="20"/>
    </row>
    <row r="33" spans="3:22" ht="13.5">
      <c r="C33" s="11" t="s">
        <v>13</v>
      </c>
      <c r="N33" s="20"/>
      <c r="O33" s="20"/>
      <c r="P33" s="20"/>
      <c r="Q33" s="20"/>
      <c r="R33" s="20"/>
      <c r="S33" s="20"/>
      <c r="T33" s="20"/>
      <c r="U33" s="20"/>
      <c r="V33" s="20"/>
    </row>
    <row r="35" ht="13.5">
      <c r="C35" s="11" t="s">
        <v>19</v>
      </c>
    </row>
  </sheetData>
  <sheetProtection/>
  <mergeCells count="11">
    <mergeCell ref="A5:H5"/>
    <mergeCell ref="A19:C19"/>
    <mergeCell ref="A21:C21"/>
    <mergeCell ref="A1:K1"/>
    <mergeCell ref="A25:C25"/>
    <mergeCell ref="A27:C27"/>
    <mergeCell ref="A29:C29"/>
    <mergeCell ref="A11:C11"/>
    <mergeCell ref="A13:C13"/>
    <mergeCell ref="A15:C15"/>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tabSelected="1" zoomScalePageLayoutView="0" workbookViewId="0" topLeftCell="A1">
      <selection activeCell="B20" sqref="B20:H20"/>
    </sheetView>
  </sheetViews>
  <sheetFormatPr defaultColWidth="9.140625" defaultRowHeight="15"/>
  <sheetData>
    <row r="1" spans="1:10" ht="21">
      <c r="A1" s="79" t="s">
        <v>41</v>
      </c>
      <c r="B1" s="79"/>
      <c r="C1" s="79"/>
      <c r="D1" s="79"/>
      <c r="E1" s="79"/>
      <c r="F1" s="79"/>
      <c r="G1" s="79"/>
      <c r="H1" s="79"/>
      <c r="I1" s="79"/>
      <c r="J1" s="79"/>
    </row>
    <row r="2" spans="1:10" ht="15">
      <c r="A2" s="80" t="s">
        <v>40</v>
      </c>
      <c r="B2" s="80"/>
      <c r="C2" s="80"/>
      <c r="D2" s="80"/>
      <c r="E2" s="80"/>
      <c r="F2" s="80"/>
      <c r="G2" s="80"/>
      <c r="H2" s="80"/>
      <c r="I2" s="80"/>
      <c r="J2" s="80"/>
    </row>
    <row r="3" spans="1:10" ht="15">
      <c r="A3" s="34"/>
      <c r="B3" s="34"/>
      <c r="C3" s="34"/>
      <c r="D3" s="34"/>
      <c r="E3" s="34"/>
      <c r="F3" s="34"/>
      <c r="G3" s="34"/>
      <c r="H3" s="34"/>
      <c r="I3" s="34"/>
      <c r="J3" s="34"/>
    </row>
    <row r="4" spans="1:10" ht="15">
      <c r="A4" s="55" t="s">
        <v>39</v>
      </c>
      <c r="B4" s="55"/>
      <c r="C4" s="76" t="s">
        <v>70</v>
      </c>
      <c r="D4" s="76"/>
      <c r="E4" s="76"/>
      <c r="F4" s="76"/>
      <c r="G4" s="76"/>
      <c r="H4" s="76"/>
      <c r="I4" s="34"/>
      <c r="J4" s="34"/>
    </row>
    <row r="5" spans="1:10" ht="15">
      <c r="A5" s="34"/>
      <c r="B5" s="34"/>
      <c r="C5" s="34"/>
      <c r="D5" s="34"/>
      <c r="E5" s="34"/>
      <c r="F5" s="34"/>
      <c r="G5" s="34"/>
      <c r="H5" s="34"/>
      <c r="I5" s="34"/>
      <c r="J5" s="34"/>
    </row>
    <row r="6" spans="1:10" ht="15">
      <c r="A6" s="55" t="s">
        <v>38</v>
      </c>
      <c r="B6" s="55"/>
      <c r="C6" s="76" t="s">
        <v>25</v>
      </c>
      <c r="D6" s="76"/>
      <c r="E6" s="76"/>
      <c r="F6" s="76"/>
      <c r="G6" s="76"/>
      <c r="H6" s="76"/>
      <c r="I6" s="34"/>
      <c r="J6" s="34"/>
    </row>
    <row r="7" spans="1:10" ht="15">
      <c r="A7" s="34"/>
      <c r="B7" s="34"/>
      <c r="C7" s="34"/>
      <c r="D7" s="34"/>
      <c r="E7" s="34"/>
      <c r="F7" s="34"/>
      <c r="G7" s="34"/>
      <c r="H7" s="34"/>
      <c r="I7" s="34"/>
      <c r="J7" s="34"/>
    </row>
    <row r="8" spans="1:10" ht="15">
      <c r="A8" s="55" t="s">
        <v>37</v>
      </c>
      <c r="B8" s="55"/>
      <c r="C8" s="55"/>
      <c r="D8" s="55"/>
      <c r="E8" s="76" t="s">
        <v>36</v>
      </c>
      <c r="F8" s="76"/>
      <c r="G8" s="76"/>
      <c r="H8" s="76"/>
      <c r="I8" s="76"/>
      <c r="J8" s="76"/>
    </row>
    <row r="9" spans="1:10" ht="15">
      <c r="A9" s="34"/>
      <c r="B9" s="34"/>
      <c r="C9" s="34"/>
      <c r="D9" s="34"/>
      <c r="E9" s="34"/>
      <c r="F9" s="34"/>
      <c r="G9" s="34"/>
      <c r="H9" s="34"/>
      <c r="I9" s="34"/>
      <c r="J9" s="34"/>
    </row>
    <row r="10" spans="1:10" ht="15">
      <c r="A10" s="55" t="s">
        <v>35</v>
      </c>
      <c r="B10" s="55"/>
      <c r="C10" s="55"/>
      <c r="D10" s="55"/>
      <c r="E10" s="76" t="s">
        <v>34</v>
      </c>
      <c r="F10" s="76"/>
      <c r="G10" s="76"/>
      <c r="H10" s="76"/>
      <c r="I10" s="76"/>
      <c r="J10" s="76"/>
    </row>
    <row r="11" spans="1:10" ht="14.25">
      <c r="A11" s="30"/>
      <c r="B11" s="30"/>
      <c r="C11" s="30"/>
      <c r="D11" s="30"/>
      <c r="E11" s="30"/>
      <c r="F11" s="30"/>
      <c r="G11" s="30"/>
      <c r="H11" s="30"/>
      <c r="I11" s="30"/>
      <c r="J11" s="30"/>
    </row>
    <row r="12" spans="1:10" ht="15" thickBot="1">
      <c r="A12" s="33"/>
      <c r="B12" s="33"/>
      <c r="C12" s="33"/>
      <c r="D12" s="33"/>
      <c r="E12" s="33"/>
      <c r="F12" s="33"/>
      <c r="G12" s="33"/>
      <c r="H12" s="33"/>
      <c r="I12" s="33"/>
      <c r="J12" s="33"/>
    </row>
    <row r="13" spans="1:10" ht="15" thickBot="1" thickTop="1">
      <c r="A13" s="30"/>
      <c r="B13" s="30"/>
      <c r="C13" s="30"/>
      <c r="D13" s="30"/>
      <c r="E13" s="30"/>
      <c r="F13" s="30"/>
      <c r="G13" s="30"/>
      <c r="H13" s="30"/>
      <c r="I13" s="30"/>
      <c r="J13" s="30"/>
    </row>
    <row r="14" spans="1:10" ht="15" thickBot="1">
      <c r="A14" s="71" t="s">
        <v>57</v>
      </c>
      <c r="B14" s="71"/>
      <c r="C14" s="71"/>
      <c r="D14" s="77">
        <v>47500</v>
      </c>
      <c r="E14" s="78"/>
      <c r="F14" s="71" t="s">
        <v>61</v>
      </c>
      <c r="G14" s="71"/>
      <c r="H14" s="71"/>
      <c r="I14" s="77">
        <v>67607</v>
      </c>
      <c r="J14" s="78"/>
    </row>
    <row r="15" spans="1:10" ht="15" thickBot="1">
      <c r="A15" s="71" t="s">
        <v>33</v>
      </c>
      <c r="B15" s="71"/>
      <c r="C15" s="71"/>
      <c r="D15" s="72">
        <f>I14-D14</f>
        <v>20107</v>
      </c>
      <c r="E15" s="73"/>
      <c r="F15" s="71" t="s">
        <v>32</v>
      </c>
      <c r="G15" s="71"/>
      <c r="H15" s="71"/>
      <c r="I15" s="74">
        <f>(I14-D14)/D14</f>
        <v>0.42330526315789474</v>
      </c>
      <c r="J15" s="75"/>
    </row>
    <row r="16" spans="1:10" ht="15" thickBot="1">
      <c r="A16" s="30"/>
      <c r="B16" s="30"/>
      <c r="C16" s="30"/>
      <c r="D16" s="30"/>
      <c r="E16" s="30"/>
      <c r="F16" s="30"/>
      <c r="G16" s="30"/>
      <c r="H16" s="30"/>
      <c r="I16" s="30"/>
      <c r="J16" s="30"/>
    </row>
    <row r="17" spans="1:10" ht="15" thickBot="1">
      <c r="A17" s="49" t="s">
        <v>31</v>
      </c>
      <c r="B17" s="50"/>
      <c r="C17" s="50"/>
      <c r="D17" s="50"/>
      <c r="E17" s="50"/>
      <c r="F17" s="50"/>
      <c r="G17" s="50"/>
      <c r="H17" s="51"/>
      <c r="I17" s="49" t="s">
        <v>30</v>
      </c>
      <c r="J17" s="51"/>
    </row>
    <row r="18" spans="2:10" ht="15" thickBot="1">
      <c r="B18" s="56"/>
      <c r="C18" s="57"/>
      <c r="D18" s="57"/>
      <c r="E18" s="57"/>
      <c r="F18" s="57"/>
      <c r="G18" s="57"/>
      <c r="H18" s="58"/>
      <c r="I18" s="61"/>
      <c r="J18" s="51"/>
    </row>
    <row r="19" spans="1:10" ht="102" customHeight="1" thickBot="1">
      <c r="A19" s="32">
        <v>1</v>
      </c>
      <c r="B19" s="68" t="s">
        <v>71</v>
      </c>
      <c r="C19" s="69"/>
      <c r="D19" s="69"/>
      <c r="E19" s="69"/>
      <c r="F19" s="69"/>
      <c r="G19" s="69"/>
      <c r="H19" s="70"/>
      <c r="I19" s="62">
        <v>20107</v>
      </c>
      <c r="J19" s="63"/>
    </row>
    <row r="20" spans="1:10" ht="15" thickBot="1">
      <c r="A20" s="32">
        <v>2</v>
      </c>
      <c r="B20" s="56"/>
      <c r="C20" s="57"/>
      <c r="D20" s="57"/>
      <c r="E20" s="57"/>
      <c r="F20" s="57"/>
      <c r="G20" s="57"/>
      <c r="H20" s="58"/>
      <c r="I20" s="62"/>
      <c r="J20" s="63"/>
    </row>
    <row r="21" spans="1:10" ht="15" thickBot="1">
      <c r="A21" s="32">
        <v>3</v>
      </c>
      <c r="B21" s="56"/>
      <c r="C21" s="57"/>
      <c r="D21" s="57"/>
      <c r="E21" s="57"/>
      <c r="F21" s="57"/>
      <c r="G21" s="57"/>
      <c r="H21" s="58"/>
      <c r="I21" s="59"/>
      <c r="J21" s="60"/>
    </row>
    <row r="22" spans="1:10" ht="15" thickBot="1">
      <c r="A22" s="32">
        <v>4</v>
      </c>
      <c r="B22" s="67"/>
      <c r="C22" s="65"/>
      <c r="D22" s="65"/>
      <c r="E22" s="65"/>
      <c r="F22" s="65"/>
      <c r="G22" s="65"/>
      <c r="H22" s="66"/>
      <c r="I22" s="59"/>
      <c r="J22" s="60"/>
    </row>
    <row r="23" spans="1:10" ht="15" thickBot="1">
      <c r="A23" s="32">
        <v>5</v>
      </c>
      <c r="B23" s="56"/>
      <c r="C23" s="57"/>
      <c r="D23" s="57"/>
      <c r="E23" s="57"/>
      <c r="F23" s="57"/>
      <c r="G23" s="57"/>
      <c r="H23" s="58"/>
      <c r="I23" s="62"/>
      <c r="J23" s="63"/>
    </row>
    <row r="24" spans="1:10" ht="15" thickBot="1">
      <c r="A24" s="32">
        <v>6</v>
      </c>
      <c r="B24" s="49"/>
      <c r="C24" s="50"/>
      <c r="D24" s="50"/>
      <c r="E24" s="50"/>
      <c r="F24" s="50"/>
      <c r="G24" s="50"/>
      <c r="H24" s="51"/>
      <c r="I24" s="59"/>
      <c r="J24" s="60"/>
    </row>
    <row r="25" spans="1:10" ht="15" thickBot="1">
      <c r="A25" s="32">
        <v>7</v>
      </c>
      <c r="B25" s="49"/>
      <c r="C25" s="50"/>
      <c r="D25" s="50"/>
      <c r="E25" s="50"/>
      <c r="F25" s="50"/>
      <c r="G25" s="50"/>
      <c r="H25" s="51"/>
      <c r="I25" s="59"/>
      <c r="J25" s="60"/>
    </row>
    <row r="26" spans="1:10" ht="15" thickBot="1">
      <c r="A26" s="32">
        <v>8</v>
      </c>
      <c r="B26" s="49"/>
      <c r="C26" s="50"/>
      <c r="D26" s="50"/>
      <c r="E26" s="50"/>
      <c r="F26" s="50"/>
      <c r="G26" s="50"/>
      <c r="H26" s="51"/>
      <c r="I26" s="59"/>
      <c r="J26" s="60"/>
    </row>
    <row r="27" spans="1:10" ht="15" thickBot="1">
      <c r="A27" s="32">
        <v>9</v>
      </c>
      <c r="B27" s="49"/>
      <c r="C27" s="50"/>
      <c r="D27" s="50"/>
      <c r="E27" s="50"/>
      <c r="F27" s="50"/>
      <c r="G27" s="50"/>
      <c r="H27" s="51"/>
      <c r="I27" s="59"/>
      <c r="J27" s="60"/>
    </row>
    <row r="28" spans="1:10" ht="15" thickBot="1">
      <c r="A28" s="32">
        <v>10</v>
      </c>
      <c r="B28" s="56"/>
      <c r="C28" s="57"/>
      <c r="D28" s="57"/>
      <c r="E28" s="57"/>
      <c r="F28" s="57"/>
      <c r="G28" s="57"/>
      <c r="H28" s="58"/>
      <c r="I28" s="62"/>
      <c r="J28" s="63"/>
    </row>
    <row r="29" spans="1:10" ht="15" thickBot="1">
      <c r="A29" s="32">
        <v>11</v>
      </c>
      <c r="B29" s="64"/>
      <c r="C29" s="65"/>
      <c r="D29" s="65"/>
      <c r="E29" s="65"/>
      <c r="F29" s="65"/>
      <c r="G29" s="65"/>
      <c r="H29" s="66"/>
      <c r="I29" s="59"/>
      <c r="J29" s="60"/>
    </row>
    <row r="30" spans="1:10" ht="15" thickBot="1">
      <c r="A30" s="32"/>
      <c r="B30" s="56"/>
      <c r="C30" s="57"/>
      <c r="D30" s="57"/>
      <c r="E30" s="57"/>
      <c r="F30" s="57"/>
      <c r="G30" s="57"/>
      <c r="H30" s="58"/>
      <c r="I30" s="59"/>
      <c r="J30" s="60"/>
    </row>
    <row r="31" spans="1:10" ht="15" thickBot="1">
      <c r="A31" s="32"/>
      <c r="B31" s="49"/>
      <c r="C31" s="50"/>
      <c r="D31" s="50"/>
      <c r="E31" s="50"/>
      <c r="F31" s="50"/>
      <c r="G31" s="50"/>
      <c r="H31" s="51"/>
      <c r="I31" s="61"/>
      <c r="J31" s="51"/>
    </row>
    <row r="32" spans="1:10" ht="15.75" thickBot="1">
      <c r="A32" s="30"/>
      <c r="B32" s="49" t="s">
        <v>59</v>
      </c>
      <c r="C32" s="50"/>
      <c r="D32" s="50"/>
      <c r="E32" s="50"/>
      <c r="F32" s="50"/>
      <c r="G32" s="50"/>
      <c r="H32" s="51"/>
      <c r="I32" s="52">
        <f>SUM(I19:J30)</f>
        <v>20107</v>
      </c>
      <c r="J32" s="53"/>
    </row>
    <row r="33" spans="1:10" ht="15.75" thickBot="1">
      <c r="A33" s="30"/>
      <c r="B33" s="49" t="s">
        <v>29</v>
      </c>
      <c r="C33" s="50"/>
      <c r="D33" s="50"/>
      <c r="E33" s="50"/>
      <c r="F33" s="50"/>
      <c r="G33" s="50"/>
      <c r="H33" s="51"/>
      <c r="I33" s="52">
        <v>0</v>
      </c>
      <c r="J33" s="53"/>
    </row>
    <row r="34" spans="1:10" ht="15.75" thickBot="1">
      <c r="A34" s="30"/>
      <c r="B34" s="49" t="s">
        <v>60</v>
      </c>
      <c r="C34" s="50"/>
      <c r="D34" s="50"/>
      <c r="E34" s="50"/>
      <c r="F34" s="50"/>
      <c r="G34" s="50"/>
      <c r="H34" s="51"/>
      <c r="I34" s="54">
        <v>0</v>
      </c>
      <c r="J34" s="53"/>
    </row>
    <row r="35" spans="1:10" ht="14.25">
      <c r="A35" s="30"/>
      <c r="B35" s="30"/>
      <c r="C35" s="30"/>
      <c r="D35" s="30"/>
      <c r="E35" s="30"/>
      <c r="F35" s="30"/>
      <c r="G35" s="30"/>
      <c r="H35" s="30"/>
      <c r="I35" s="30"/>
      <c r="J35" s="30"/>
    </row>
    <row r="36" spans="1:10" ht="15">
      <c r="A36" s="55" t="s">
        <v>27</v>
      </c>
      <c r="B36" s="55"/>
      <c r="C36" s="55"/>
      <c r="D36" s="55"/>
      <c r="E36" s="55"/>
      <c r="F36" s="55"/>
      <c r="G36" s="55"/>
      <c r="H36" s="55"/>
      <c r="I36" s="55"/>
      <c r="J36" s="55"/>
    </row>
  </sheetData>
  <sheetProtection/>
  <mergeCells count="55">
    <mergeCell ref="B33:H33"/>
    <mergeCell ref="I33:J33"/>
    <mergeCell ref="B34:H34"/>
    <mergeCell ref="I34:J34"/>
    <mergeCell ref="A36:J36"/>
    <mergeCell ref="B30:H30"/>
    <mergeCell ref="I30:J30"/>
    <mergeCell ref="B31:H31"/>
    <mergeCell ref="I31:J31"/>
    <mergeCell ref="B32:H32"/>
    <mergeCell ref="I32:J32"/>
    <mergeCell ref="B27:H27"/>
    <mergeCell ref="I27:J27"/>
    <mergeCell ref="B28:H28"/>
    <mergeCell ref="I28:J28"/>
    <mergeCell ref="B29:H29"/>
    <mergeCell ref="I29:J29"/>
    <mergeCell ref="B24:H24"/>
    <mergeCell ref="I24:J24"/>
    <mergeCell ref="B25:H25"/>
    <mergeCell ref="I25:J25"/>
    <mergeCell ref="B26:H26"/>
    <mergeCell ref="I26:J26"/>
    <mergeCell ref="B21:H21"/>
    <mergeCell ref="I21:J21"/>
    <mergeCell ref="B22:H22"/>
    <mergeCell ref="I22:J22"/>
    <mergeCell ref="B23:H23"/>
    <mergeCell ref="I23:J23"/>
    <mergeCell ref="B18:H18"/>
    <mergeCell ref="I18:J18"/>
    <mergeCell ref="B19:H19"/>
    <mergeCell ref="I19:J19"/>
    <mergeCell ref="B20:H20"/>
    <mergeCell ref="I20:J20"/>
    <mergeCell ref="A15:C15"/>
    <mergeCell ref="D15:E15"/>
    <mergeCell ref="F15:H15"/>
    <mergeCell ref="I15:J15"/>
    <mergeCell ref="A17:H17"/>
    <mergeCell ref="I17:J17"/>
    <mergeCell ref="A8:D8"/>
    <mergeCell ref="E8:J8"/>
    <mergeCell ref="A10:D10"/>
    <mergeCell ref="E10:J10"/>
    <mergeCell ref="A14:C14"/>
    <mergeCell ref="D14:E14"/>
    <mergeCell ref="F14:H14"/>
    <mergeCell ref="I14:J14"/>
    <mergeCell ref="A1:J1"/>
    <mergeCell ref="A2:J2"/>
    <mergeCell ref="A4:B4"/>
    <mergeCell ref="C4:H4"/>
    <mergeCell ref="A6:B6"/>
    <mergeCell ref="C6:H6"/>
  </mergeCells>
  <printOptions/>
  <pageMargins left="0.7" right="0.7" top="0.75" bottom="0.75" header="0.3" footer="0.3"/>
  <pageSetup fitToHeight="1" fitToWidth="1"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2">
      <selection activeCell="L15" sqref="L15"/>
    </sheetView>
  </sheetViews>
  <sheetFormatPr defaultColWidth="9.140625" defaultRowHeight="15"/>
  <sheetData>
    <row r="1" spans="1:10" ht="21">
      <c r="A1" s="79" t="s">
        <v>41</v>
      </c>
      <c r="B1" s="79"/>
      <c r="C1" s="79"/>
      <c r="D1" s="79"/>
      <c r="E1" s="79"/>
      <c r="F1" s="79"/>
      <c r="G1" s="79"/>
      <c r="H1" s="79"/>
      <c r="I1" s="79"/>
      <c r="J1" s="79"/>
    </row>
    <row r="2" spans="1:10" ht="15">
      <c r="A2" s="80" t="s">
        <v>40</v>
      </c>
      <c r="B2" s="80"/>
      <c r="C2" s="80"/>
      <c r="D2" s="80"/>
      <c r="E2" s="80"/>
      <c r="F2" s="80"/>
      <c r="G2" s="80"/>
      <c r="H2" s="80"/>
      <c r="I2" s="80"/>
      <c r="J2" s="80"/>
    </row>
    <row r="3" spans="1:10" ht="15">
      <c r="A3" s="34"/>
      <c r="B3" s="34"/>
      <c r="C3" s="34"/>
      <c r="D3" s="34"/>
      <c r="E3" s="34"/>
      <c r="F3" s="34"/>
      <c r="G3" s="34"/>
      <c r="H3" s="34"/>
      <c r="I3" s="34"/>
      <c r="J3" s="34"/>
    </row>
    <row r="4" spans="1:10" ht="15">
      <c r="A4" s="55" t="s">
        <v>39</v>
      </c>
      <c r="B4" s="55"/>
      <c r="C4" s="76" t="s">
        <v>56</v>
      </c>
      <c r="D4" s="76"/>
      <c r="E4" s="76"/>
      <c r="F4" s="76"/>
      <c r="G4" s="76"/>
      <c r="H4" s="76"/>
      <c r="I4" s="34"/>
      <c r="J4" s="34"/>
    </row>
    <row r="5" spans="1:10" ht="15">
      <c r="A5" s="34"/>
      <c r="B5" s="34"/>
      <c r="C5" s="34"/>
      <c r="D5" s="34"/>
      <c r="E5" s="34"/>
      <c r="F5" s="34"/>
      <c r="G5" s="34"/>
      <c r="H5" s="34"/>
      <c r="I5" s="34"/>
      <c r="J5" s="34"/>
    </row>
    <row r="6" spans="1:10" ht="15">
      <c r="A6" s="55" t="s">
        <v>38</v>
      </c>
      <c r="B6" s="55"/>
      <c r="C6" s="76" t="s">
        <v>25</v>
      </c>
      <c r="D6" s="76"/>
      <c r="E6" s="76"/>
      <c r="F6" s="76"/>
      <c r="G6" s="76"/>
      <c r="H6" s="76"/>
      <c r="I6" s="34"/>
      <c r="J6" s="34"/>
    </row>
    <row r="7" spans="1:10" ht="15">
      <c r="A7" s="34"/>
      <c r="B7" s="34"/>
      <c r="C7" s="34"/>
      <c r="D7" s="34"/>
      <c r="E7" s="34"/>
      <c r="F7" s="34"/>
      <c r="G7" s="34"/>
      <c r="H7" s="34"/>
      <c r="I7" s="34"/>
      <c r="J7" s="34"/>
    </row>
    <row r="8" spans="1:10" ht="15">
      <c r="A8" s="55" t="s">
        <v>37</v>
      </c>
      <c r="B8" s="55"/>
      <c r="C8" s="55"/>
      <c r="D8" s="55"/>
      <c r="E8" s="76" t="s">
        <v>36</v>
      </c>
      <c r="F8" s="76"/>
      <c r="G8" s="76"/>
      <c r="H8" s="76"/>
      <c r="I8" s="76"/>
      <c r="J8" s="76"/>
    </row>
    <row r="9" spans="1:10" ht="15">
      <c r="A9" s="34"/>
      <c r="B9" s="34"/>
      <c r="C9" s="34"/>
      <c r="D9" s="34"/>
      <c r="E9" s="34"/>
      <c r="F9" s="34"/>
      <c r="G9" s="34"/>
      <c r="H9" s="34"/>
      <c r="I9" s="34"/>
      <c r="J9" s="34"/>
    </row>
    <row r="10" spans="1:10" ht="15">
      <c r="A10" s="55" t="s">
        <v>35</v>
      </c>
      <c r="B10" s="55"/>
      <c r="C10" s="55"/>
      <c r="D10" s="55"/>
      <c r="E10" s="76" t="s">
        <v>34</v>
      </c>
      <c r="F10" s="76"/>
      <c r="G10" s="76"/>
      <c r="H10" s="76"/>
      <c r="I10" s="76"/>
      <c r="J10" s="76"/>
    </row>
    <row r="11" spans="1:10" ht="14.25">
      <c r="A11" s="30"/>
      <c r="B11" s="30"/>
      <c r="C11" s="30"/>
      <c r="D11" s="30"/>
      <c r="E11" s="30"/>
      <c r="F11" s="30"/>
      <c r="G11" s="30"/>
      <c r="H11" s="30"/>
      <c r="I11" s="30"/>
      <c r="J11" s="30"/>
    </row>
    <row r="12" spans="1:10" ht="15" thickBot="1">
      <c r="A12" s="33"/>
      <c r="B12" s="33"/>
      <c r="C12" s="33"/>
      <c r="D12" s="33"/>
      <c r="E12" s="33"/>
      <c r="F12" s="33"/>
      <c r="G12" s="33"/>
      <c r="H12" s="33"/>
      <c r="I12" s="33"/>
      <c r="J12" s="33"/>
    </row>
    <row r="13" spans="1:10" ht="15" thickBot="1" thickTop="1">
      <c r="A13" s="30"/>
      <c r="B13" s="30"/>
      <c r="C13" s="30"/>
      <c r="D13" s="30"/>
      <c r="E13" s="30"/>
      <c r="F13" s="30"/>
      <c r="G13" s="30"/>
      <c r="H13" s="30"/>
      <c r="I13" s="30"/>
      <c r="J13" s="30"/>
    </row>
    <row r="14" spans="1:10" ht="15" thickBot="1">
      <c r="A14" s="71" t="s">
        <v>57</v>
      </c>
      <c r="B14" s="71"/>
      <c r="C14" s="71"/>
      <c r="D14" s="77">
        <v>173776</v>
      </c>
      <c r="E14" s="78"/>
      <c r="F14" s="71" t="s">
        <v>61</v>
      </c>
      <c r="G14" s="71"/>
      <c r="H14" s="71"/>
      <c r="I14" s="77">
        <v>73320</v>
      </c>
      <c r="J14" s="78"/>
    </row>
    <row r="15" spans="1:10" ht="15" thickBot="1">
      <c r="A15" s="71" t="s">
        <v>33</v>
      </c>
      <c r="B15" s="71"/>
      <c r="C15" s="71"/>
      <c r="D15" s="72">
        <f>I14-D14</f>
        <v>-100456</v>
      </c>
      <c r="E15" s="73"/>
      <c r="F15" s="71" t="s">
        <v>32</v>
      </c>
      <c r="G15" s="71"/>
      <c r="H15" s="71"/>
      <c r="I15" s="74">
        <f>(I14-D14)/D14</f>
        <v>-0.5780775250897707</v>
      </c>
      <c r="J15" s="75"/>
    </row>
    <row r="16" spans="1:10" ht="15" thickBot="1">
      <c r="A16" s="30"/>
      <c r="B16" s="30"/>
      <c r="C16" s="30"/>
      <c r="D16" s="30"/>
      <c r="E16" s="30"/>
      <c r="F16" s="30"/>
      <c r="G16" s="30"/>
      <c r="H16" s="30"/>
      <c r="I16" s="30"/>
      <c r="J16" s="30"/>
    </row>
    <row r="17" spans="1:10" ht="15" thickBot="1">
      <c r="A17" s="49" t="s">
        <v>31</v>
      </c>
      <c r="B17" s="50"/>
      <c r="C17" s="50"/>
      <c r="D17" s="50"/>
      <c r="E17" s="50"/>
      <c r="F17" s="50"/>
      <c r="G17" s="50"/>
      <c r="H17" s="51"/>
      <c r="I17" s="49" t="s">
        <v>30</v>
      </c>
      <c r="J17" s="51"/>
    </row>
    <row r="18" spans="2:10" ht="15" thickBot="1">
      <c r="B18" s="56"/>
      <c r="C18" s="57"/>
      <c r="D18" s="57"/>
      <c r="E18" s="57"/>
      <c r="F18" s="57"/>
      <c r="G18" s="57"/>
      <c r="H18" s="58"/>
      <c r="I18" s="61"/>
      <c r="J18" s="51"/>
    </row>
    <row r="19" spans="1:10" ht="39.75" customHeight="1" thickBot="1">
      <c r="A19" s="31">
        <v>1</v>
      </c>
      <c r="B19" s="68" t="s">
        <v>58</v>
      </c>
      <c r="C19" s="69"/>
      <c r="D19" s="69"/>
      <c r="E19" s="69"/>
      <c r="F19" s="69"/>
      <c r="G19" s="69"/>
      <c r="H19" s="70"/>
      <c r="I19" s="62">
        <v>-114616</v>
      </c>
      <c r="J19" s="63"/>
    </row>
    <row r="20" spans="1:10" ht="15" thickBot="1">
      <c r="A20" s="31">
        <v>2</v>
      </c>
      <c r="B20" s="56"/>
      <c r="C20" s="57"/>
      <c r="D20" s="57"/>
      <c r="E20" s="57"/>
      <c r="F20" s="57"/>
      <c r="G20" s="57"/>
      <c r="H20" s="58"/>
      <c r="I20" s="62"/>
      <c r="J20" s="63"/>
    </row>
    <row r="21" spans="1:10" ht="15" thickBot="1">
      <c r="A21" s="31">
        <v>3</v>
      </c>
      <c r="B21" s="56"/>
      <c r="C21" s="57"/>
      <c r="D21" s="57"/>
      <c r="E21" s="57"/>
      <c r="F21" s="57"/>
      <c r="G21" s="57"/>
      <c r="H21" s="58"/>
      <c r="I21" s="59"/>
      <c r="J21" s="60"/>
    </row>
    <row r="22" spans="1:10" ht="15" thickBot="1">
      <c r="A22" s="31">
        <v>4</v>
      </c>
      <c r="B22" s="67"/>
      <c r="C22" s="65"/>
      <c r="D22" s="65"/>
      <c r="E22" s="65"/>
      <c r="F22" s="65"/>
      <c r="G22" s="65"/>
      <c r="H22" s="66"/>
      <c r="I22" s="59"/>
      <c r="J22" s="60"/>
    </row>
    <row r="23" spans="1:10" ht="15" thickBot="1">
      <c r="A23" s="31">
        <v>5</v>
      </c>
      <c r="B23" s="56"/>
      <c r="C23" s="57"/>
      <c r="D23" s="57"/>
      <c r="E23" s="57"/>
      <c r="F23" s="57"/>
      <c r="G23" s="57"/>
      <c r="H23" s="58"/>
      <c r="I23" s="62"/>
      <c r="J23" s="63"/>
    </row>
    <row r="24" spans="1:10" ht="15" thickBot="1">
      <c r="A24" s="31">
        <v>6</v>
      </c>
      <c r="B24" s="49"/>
      <c r="C24" s="50"/>
      <c r="D24" s="50"/>
      <c r="E24" s="50"/>
      <c r="F24" s="50"/>
      <c r="G24" s="50"/>
      <c r="H24" s="51"/>
      <c r="I24" s="59"/>
      <c r="J24" s="60"/>
    </row>
    <row r="25" spans="1:10" ht="15" thickBot="1">
      <c r="A25" s="31">
        <v>7</v>
      </c>
      <c r="B25" s="49"/>
      <c r="C25" s="50"/>
      <c r="D25" s="50"/>
      <c r="E25" s="50"/>
      <c r="F25" s="50"/>
      <c r="G25" s="50"/>
      <c r="H25" s="51"/>
      <c r="I25" s="59"/>
      <c r="J25" s="60"/>
    </row>
    <row r="26" spans="1:10" ht="15" thickBot="1">
      <c r="A26" s="31">
        <v>8</v>
      </c>
      <c r="B26" s="49"/>
      <c r="C26" s="50"/>
      <c r="D26" s="50"/>
      <c r="E26" s="50"/>
      <c r="F26" s="50"/>
      <c r="G26" s="50"/>
      <c r="H26" s="51"/>
      <c r="I26" s="59"/>
      <c r="J26" s="60"/>
    </row>
    <row r="27" spans="1:10" ht="15" thickBot="1">
      <c r="A27" s="31">
        <v>9</v>
      </c>
      <c r="B27" s="49"/>
      <c r="C27" s="50"/>
      <c r="D27" s="50"/>
      <c r="E27" s="50"/>
      <c r="F27" s="50"/>
      <c r="G27" s="50"/>
      <c r="H27" s="51"/>
      <c r="I27" s="59"/>
      <c r="J27" s="60"/>
    </row>
    <row r="28" spans="1:10" ht="15" thickBot="1">
      <c r="A28" s="31">
        <v>10</v>
      </c>
      <c r="B28" s="56"/>
      <c r="C28" s="57"/>
      <c r="D28" s="57"/>
      <c r="E28" s="57"/>
      <c r="F28" s="57"/>
      <c r="G28" s="57"/>
      <c r="H28" s="58"/>
      <c r="I28" s="62"/>
      <c r="J28" s="63"/>
    </row>
    <row r="29" spans="1:10" ht="15" thickBot="1">
      <c r="A29" s="31">
        <v>11</v>
      </c>
      <c r="B29" s="64"/>
      <c r="C29" s="65"/>
      <c r="D29" s="65"/>
      <c r="E29" s="65"/>
      <c r="F29" s="65"/>
      <c r="G29" s="65"/>
      <c r="H29" s="66"/>
      <c r="I29" s="59"/>
      <c r="J29" s="60"/>
    </row>
    <row r="30" spans="1:10" ht="15" thickBot="1">
      <c r="A30" s="31"/>
      <c r="B30" s="56"/>
      <c r="C30" s="57"/>
      <c r="D30" s="57"/>
      <c r="E30" s="57"/>
      <c r="F30" s="57"/>
      <c r="G30" s="57"/>
      <c r="H30" s="58"/>
      <c r="I30" s="59"/>
      <c r="J30" s="60"/>
    </row>
    <row r="31" spans="1:10" ht="15" thickBot="1">
      <c r="A31" s="31"/>
      <c r="B31" s="49"/>
      <c r="C31" s="50"/>
      <c r="D31" s="50"/>
      <c r="E31" s="50"/>
      <c r="F31" s="50"/>
      <c r="G31" s="50"/>
      <c r="H31" s="51"/>
      <c r="I31" s="61"/>
      <c r="J31" s="51"/>
    </row>
    <row r="32" spans="1:10" ht="15.75" thickBot="1">
      <c r="A32" s="30"/>
      <c r="B32" s="49" t="s">
        <v>59</v>
      </c>
      <c r="C32" s="50"/>
      <c r="D32" s="50"/>
      <c r="E32" s="50"/>
      <c r="F32" s="50"/>
      <c r="G32" s="50"/>
      <c r="H32" s="51"/>
      <c r="I32" s="52">
        <f>SUM(I19:J30)</f>
        <v>-114616</v>
      </c>
      <c r="J32" s="53"/>
    </row>
    <row r="33" spans="1:10" ht="15.75" thickBot="1">
      <c r="A33" s="30"/>
      <c r="B33" s="49" t="s">
        <v>29</v>
      </c>
      <c r="C33" s="50"/>
      <c r="D33" s="50"/>
      <c r="E33" s="50"/>
      <c r="F33" s="50"/>
      <c r="G33" s="50"/>
      <c r="H33" s="51"/>
      <c r="I33" s="52">
        <v>0</v>
      </c>
      <c r="J33" s="53"/>
    </row>
    <row r="34" spans="1:10" ht="15.75" thickBot="1">
      <c r="A34" s="30"/>
      <c r="B34" s="49" t="s">
        <v>60</v>
      </c>
      <c r="C34" s="50"/>
      <c r="D34" s="50"/>
      <c r="E34" s="50"/>
      <c r="F34" s="50"/>
      <c r="G34" s="50"/>
      <c r="H34" s="51"/>
      <c r="I34" s="54">
        <v>0</v>
      </c>
      <c r="J34" s="53"/>
    </row>
    <row r="35" spans="1:10" ht="14.25">
      <c r="A35" s="30"/>
      <c r="B35" s="30"/>
      <c r="C35" s="30"/>
      <c r="D35" s="30"/>
      <c r="E35" s="30"/>
      <c r="F35" s="30"/>
      <c r="G35" s="30"/>
      <c r="H35" s="30"/>
      <c r="I35" s="30"/>
      <c r="J35" s="30"/>
    </row>
    <row r="36" spans="1:10" ht="15">
      <c r="A36" s="55" t="s">
        <v>27</v>
      </c>
      <c r="B36" s="55"/>
      <c r="C36" s="55"/>
      <c r="D36" s="55"/>
      <c r="E36" s="55"/>
      <c r="F36" s="55"/>
      <c r="G36" s="55"/>
      <c r="H36" s="55"/>
      <c r="I36" s="55"/>
      <c r="J36" s="55"/>
    </row>
  </sheetData>
  <sheetProtection/>
  <mergeCells count="55">
    <mergeCell ref="A1:J1"/>
    <mergeCell ref="A2:J2"/>
    <mergeCell ref="A4:B4"/>
    <mergeCell ref="C4:H4"/>
    <mergeCell ref="A6:B6"/>
    <mergeCell ref="C6:H6"/>
    <mergeCell ref="A8:D8"/>
    <mergeCell ref="E8:J8"/>
    <mergeCell ref="A10:D10"/>
    <mergeCell ref="E10:J10"/>
    <mergeCell ref="A14:C14"/>
    <mergeCell ref="D14:E14"/>
    <mergeCell ref="F14:H14"/>
    <mergeCell ref="I14:J14"/>
    <mergeCell ref="A15:C15"/>
    <mergeCell ref="D15:E15"/>
    <mergeCell ref="F15:H15"/>
    <mergeCell ref="I15:J15"/>
    <mergeCell ref="A17:H17"/>
    <mergeCell ref="I17:J17"/>
    <mergeCell ref="B18:H18"/>
    <mergeCell ref="I18:J18"/>
    <mergeCell ref="B19:H19"/>
    <mergeCell ref="I19:J19"/>
    <mergeCell ref="B20:H20"/>
    <mergeCell ref="I20:J20"/>
    <mergeCell ref="B21:H21"/>
    <mergeCell ref="I21:J21"/>
    <mergeCell ref="B22:H22"/>
    <mergeCell ref="I22:J22"/>
    <mergeCell ref="B23:H23"/>
    <mergeCell ref="I23:J23"/>
    <mergeCell ref="B24:H24"/>
    <mergeCell ref="I24:J24"/>
    <mergeCell ref="B25:H25"/>
    <mergeCell ref="I25:J25"/>
    <mergeCell ref="B26:H26"/>
    <mergeCell ref="I26:J26"/>
    <mergeCell ref="I32:J32"/>
    <mergeCell ref="B27:H27"/>
    <mergeCell ref="I27:J27"/>
    <mergeCell ref="B28:H28"/>
    <mergeCell ref="I28:J28"/>
    <mergeCell ref="B29:H29"/>
    <mergeCell ref="I29:J29"/>
    <mergeCell ref="B33:H33"/>
    <mergeCell ref="I33:J33"/>
    <mergeCell ref="B34:H34"/>
    <mergeCell ref="I34:J34"/>
    <mergeCell ref="A36:J36"/>
    <mergeCell ref="B30:H30"/>
    <mergeCell ref="I30:J30"/>
    <mergeCell ref="B31:H31"/>
    <mergeCell ref="I31:J31"/>
    <mergeCell ref="B32:H32"/>
  </mergeCells>
  <printOptions/>
  <pageMargins left="0.7" right="0.7" top="0.75" bottom="0.75" header="0.3" footer="0.3"/>
  <pageSetup fitToHeight="1" fitToWidth="1"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3">
      <selection activeCell="M14" sqref="M14"/>
    </sheetView>
  </sheetViews>
  <sheetFormatPr defaultColWidth="9.140625" defaultRowHeight="15"/>
  <sheetData>
    <row r="1" spans="1:10" ht="21">
      <c r="A1" s="79" t="s">
        <v>41</v>
      </c>
      <c r="B1" s="79"/>
      <c r="C1" s="79"/>
      <c r="D1" s="79"/>
      <c r="E1" s="79"/>
      <c r="F1" s="79"/>
      <c r="G1" s="79"/>
      <c r="H1" s="79"/>
      <c r="I1" s="79"/>
      <c r="J1" s="79"/>
    </row>
    <row r="2" spans="1:10" ht="15">
      <c r="A2" s="80" t="s">
        <v>40</v>
      </c>
      <c r="B2" s="80"/>
      <c r="C2" s="80"/>
      <c r="D2" s="80"/>
      <c r="E2" s="80"/>
      <c r="F2" s="80"/>
      <c r="G2" s="80"/>
      <c r="H2" s="80"/>
      <c r="I2" s="80"/>
      <c r="J2" s="80"/>
    </row>
    <row r="3" spans="1:10" ht="15">
      <c r="A3" s="34"/>
      <c r="B3" s="34"/>
      <c r="C3" s="34"/>
      <c r="D3" s="34"/>
      <c r="E3" s="34"/>
      <c r="F3" s="34"/>
      <c r="G3" s="34"/>
      <c r="H3" s="34"/>
      <c r="I3" s="34"/>
      <c r="J3" s="34"/>
    </row>
    <row r="4" spans="1:10" ht="15">
      <c r="A4" s="55" t="s">
        <v>39</v>
      </c>
      <c r="B4" s="55"/>
      <c r="C4" s="76" t="s">
        <v>65</v>
      </c>
      <c r="D4" s="76"/>
      <c r="E4" s="76"/>
      <c r="F4" s="76"/>
      <c r="G4" s="76"/>
      <c r="H4" s="76"/>
      <c r="I4" s="34"/>
      <c r="J4" s="34"/>
    </row>
    <row r="5" spans="1:10" ht="15">
      <c r="A5" s="34"/>
      <c r="B5" s="34"/>
      <c r="C5" s="34"/>
      <c r="D5" s="34"/>
      <c r="E5" s="34"/>
      <c r="F5" s="34"/>
      <c r="G5" s="34"/>
      <c r="H5" s="34"/>
      <c r="I5" s="34"/>
      <c r="J5" s="34"/>
    </row>
    <row r="6" spans="1:10" ht="15">
      <c r="A6" s="55" t="s">
        <v>38</v>
      </c>
      <c r="B6" s="55"/>
      <c r="C6" s="76" t="s">
        <v>25</v>
      </c>
      <c r="D6" s="76"/>
      <c r="E6" s="76"/>
      <c r="F6" s="76"/>
      <c r="G6" s="76"/>
      <c r="H6" s="76"/>
      <c r="I6" s="34"/>
      <c r="J6" s="34"/>
    </row>
    <row r="7" spans="1:10" ht="15">
      <c r="A7" s="34"/>
      <c r="B7" s="34"/>
      <c r="C7" s="34"/>
      <c r="D7" s="34"/>
      <c r="E7" s="34"/>
      <c r="F7" s="34"/>
      <c r="G7" s="34"/>
      <c r="H7" s="34"/>
      <c r="I7" s="34"/>
      <c r="J7" s="34"/>
    </row>
    <row r="8" spans="1:10" ht="15">
      <c r="A8" s="55" t="s">
        <v>37</v>
      </c>
      <c r="B8" s="55"/>
      <c r="C8" s="55"/>
      <c r="D8" s="55"/>
      <c r="E8" s="76" t="s">
        <v>36</v>
      </c>
      <c r="F8" s="76"/>
      <c r="G8" s="76"/>
      <c r="H8" s="76"/>
      <c r="I8" s="76"/>
      <c r="J8" s="76"/>
    </row>
    <row r="9" spans="1:10" ht="15">
      <c r="A9" s="34"/>
      <c r="B9" s="34"/>
      <c r="C9" s="34"/>
      <c r="D9" s="34"/>
      <c r="E9" s="34"/>
      <c r="F9" s="34"/>
      <c r="G9" s="34"/>
      <c r="H9" s="34"/>
      <c r="I9" s="34"/>
      <c r="J9" s="34"/>
    </row>
    <row r="10" spans="1:10" ht="15">
      <c r="A10" s="55" t="s">
        <v>35</v>
      </c>
      <c r="B10" s="55"/>
      <c r="C10" s="55"/>
      <c r="D10" s="55"/>
      <c r="E10" s="76" t="s">
        <v>34</v>
      </c>
      <c r="F10" s="76"/>
      <c r="G10" s="76"/>
      <c r="H10" s="76"/>
      <c r="I10" s="76"/>
      <c r="J10" s="76"/>
    </row>
    <row r="11" spans="1:10" ht="14.25">
      <c r="A11" s="30"/>
      <c r="B11" s="30"/>
      <c r="C11" s="30"/>
      <c r="D11" s="30"/>
      <c r="E11" s="30"/>
      <c r="F11" s="30"/>
      <c r="G11" s="30"/>
      <c r="H11" s="30"/>
      <c r="I11" s="30"/>
      <c r="J11" s="30"/>
    </row>
    <row r="12" spans="1:10" ht="15" thickBot="1">
      <c r="A12" s="33"/>
      <c r="B12" s="33"/>
      <c r="C12" s="33"/>
      <c r="D12" s="33"/>
      <c r="E12" s="33"/>
      <c r="F12" s="33"/>
      <c r="G12" s="33"/>
      <c r="H12" s="33"/>
      <c r="I12" s="33"/>
      <c r="J12" s="33"/>
    </row>
    <row r="13" spans="1:10" ht="15" thickBot="1" thickTop="1">
      <c r="A13" s="30"/>
      <c r="B13" s="30"/>
      <c r="C13" s="30"/>
      <c r="D13" s="30"/>
      <c r="E13" s="30"/>
      <c r="F13" s="30"/>
      <c r="G13" s="30"/>
      <c r="H13" s="30"/>
      <c r="I13" s="30"/>
      <c r="J13" s="30"/>
    </row>
    <row r="14" spans="1:10" ht="15" thickBot="1">
      <c r="A14" s="71" t="s">
        <v>57</v>
      </c>
      <c r="B14" s="71"/>
      <c r="C14" s="71"/>
      <c r="D14" s="77">
        <v>20622</v>
      </c>
      <c r="E14" s="78"/>
      <c r="F14" s="71" t="s">
        <v>61</v>
      </c>
      <c r="G14" s="71"/>
      <c r="H14" s="71"/>
      <c r="I14" s="77">
        <v>23782</v>
      </c>
      <c r="J14" s="78"/>
    </row>
    <row r="15" spans="1:10" ht="15" thickBot="1">
      <c r="A15" s="71" t="s">
        <v>33</v>
      </c>
      <c r="B15" s="71"/>
      <c r="C15" s="71"/>
      <c r="D15" s="72">
        <f>I14-D14</f>
        <v>3160</v>
      </c>
      <c r="E15" s="73"/>
      <c r="F15" s="71" t="s">
        <v>32</v>
      </c>
      <c r="G15" s="71"/>
      <c r="H15" s="71"/>
      <c r="I15" s="86">
        <f>(I14-D14)/D14</f>
        <v>0.15323440985355447</v>
      </c>
      <c r="J15" s="87"/>
    </row>
    <row r="16" spans="1:10" ht="15" thickBot="1">
      <c r="A16" s="30"/>
      <c r="B16" s="30"/>
      <c r="C16" s="30"/>
      <c r="D16" s="30"/>
      <c r="E16" s="30"/>
      <c r="F16" s="30"/>
      <c r="G16" s="30"/>
      <c r="H16" s="30"/>
      <c r="I16" s="30"/>
      <c r="J16" s="30"/>
    </row>
    <row r="17" spans="1:10" ht="15" thickBot="1">
      <c r="A17" s="49" t="s">
        <v>31</v>
      </c>
      <c r="B17" s="50"/>
      <c r="C17" s="50"/>
      <c r="D17" s="50"/>
      <c r="E17" s="50"/>
      <c r="F17" s="50"/>
      <c r="G17" s="50"/>
      <c r="H17" s="51"/>
      <c r="I17" s="49" t="s">
        <v>30</v>
      </c>
      <c r="J17" s="51"/>
    </row>
    <row r="18" spans="2:10" ht="15" thickBot="1">
      <c r="B18" s="56"/>
      <c r="C18" s="57"/>
      <c r="D18" s="57"/>
      <c r="E18" s="57"/>
      <c r="F18" s="57"/>
      <c r="G18" s="57"/>
      <c r="H18" s="58"/>
      <c r="I18" s="67"/>
      <c r="J18" s="58"/>
    </row>
    <row r="19" spans="1:10" ht="15" thickBot="1">
      <c r="A19" s="31"/>
      <c r="B19" s="84"/>
      <c r="C19" s="84"/>
      <c r="D19" s="84"/>
      <c r="E19" s="84"/>
      <c r="F19" s="84"/>
      <c r="G19" s="84"/>
      <c r="H19" s="85"/>
      <c r="I19" s="62"/>
      <c r="J19" s="63"/>
    </row>
    <row r="20" spans="1:10" ht="39" customHeight="1" thickBot="1">
      <c r="A20" s="31">
        <v>1</v>
      </c>
      <c r="B20" s="68" t="s">
        <v>66</v>
      </c>
      <c r="C20" s="69"/>
      <c r="D20" s="69"/>
      <c r="E20" s="69"/>
      <c r="F20" s="69"/>
      <c r="G20" s="69"/>
      <c r="H20" s="70"/>
      <c r="I20" s="62">
        <v>697</v>
      </c>
      <c r="J20" s="63"/>
    </row>
    <row r="21" spans="1:10" ht="15" thickBot="1">
      <c r="A21" s="31">
        <v>2</v>
      </c>
      <c r="B21" s="56" t="s">
        <v>67</v>
      </c>
      <c r="C21" s="57"/>
      <c r="D21" s="57"/>
      <c r="E21" s="57"/>
      <c r="F21" s="57"/>
      <c r="G21" s="57"/>
      <c r="H21" s="58"/>
      <c r="I21" s="62">
        <v>1300</v>
      </c>
      <c r="J21" s="63"/>
    </row>
    <row r="22" spans="1:10" ht="27" customHeight="1" thickBot="1">
      <c r="A22" s="31">
        <v>3</v>
      </c>
      <c r="B22" s="68" t="s">
        <v>68</v>
      </c>
      <c r="C22" s="69"/>
      <c r="D22" s="69"/>
      <c r="E22" s="69"/>
      <c r="F22" s="69"/>
      <c r="G22" s="69"/>
      <c r="H22" s="70"/>
      <c r="I22" s="62">
        <v>698</v>
      </c>
      <c r="J22" s="63"/>
    </row>
    <row r="23" spans="1:10" ht="15" thickBot="1">
      <c r="A23" s="31">
        <v>4</v>
      </c>
      <c r="B23" s="56" t="s">
        <v>69</v>
      </c>
      <c r="C23" s="57"/>
      <c r="D23" s="57"/>
      <c r="E23" s="57"/>
      <c r="F23" s="57"/>
      <c r="G23" s="57"/>
      <c r="H23" s="58"/>
      <c r="I23" s="62">
        <v>530</v>
      </c>
      <c r="J23" s="63"/>
    </row>
    <row r="24" spans="1:10" ht="15" thickBot="1">
      <c r="A24" s="31">
        <v>5</v>
      </c>
      <c r="B24" s="56"/>
      <c r="C24" s="57"/>
      <c r="D24" s="57"/>
      <c r="E24" s="57"/>
      <c r="F24" s="57"/>
      <c r="G24" s="57"/>
      <c r="H24" s="58"/>
      <c r="I24" s="62"/>
      <c r="J24" s="63"/>
    </row>
    <row r="25" spans="1:10" ht="15" thickBot="1">
      <c r="A25" s="31">
        <v>6</v>
      </c>
      <c r="B25" s="56"/>
      <c r="C25" s="57"/>
      <c r="D25" s="57"/>
      <c r="E25" s="57"/>
      <c r="F25" s="57"/>
      <c r="G25" s="57"/>
      <c r="H25" s="58"/>
      <c r="I25" s="62"/>
      <c r="J25" s="63"/>
    </row>
    <row r="26" spans="1:10" ht="15" thickBot="1">
      <c r="A26" s="31"/>
      <c r="B26" s="56"/>
      <c r="C26" s="57"/>
      <c r="D26" s="57"/>
      <c r="E26" s="57"/>
      <c r="F26" s="57"/>
      <c r="G26" s="57"/>
      <c r="H26" s="58"/>
      <c r="I26" s="62"/>
      <c r="J26" s="63"/>
    </row>
    <row r="27" spans="1:10" ht="15" thickBot="1">
      <c r="A27" s="31"/>
      <c r="B27" s="49"/>
      <c r="C27" s="50"/>
      <c r="D27" s="50"/>
      <c r="E27" s="50"/>
      <c r="F27" s="50"/>
      <c r="G27" s="50"/>
      <c r="H27" s="51"/>
      <c r="I27" s="61"/>
      <c r="J27" s="51"/>
    </row>
    <row r="28" spans="1:10" ht="15.75" thickBot="1">
      <c r="A28" s="30"/>
      <c r="B28" s="49" t="s">
        <v>59</v>
      </c>
      <c r="C28" s="50"/>
      <c r="D28" s="50"/>
      <c r="E28" s="50"/>
      <c r="F28" s="50"/>
      <c r="G28" s="50"/>
      <c r="H28" s="51"/>
      <c r="I28" s="52">
        <f>SUM(I19:J26)</f>
        <v>3225</v>
      </c>
      <c r="J28" s="53"/>
    </row>
    <row r="29" spans="1:10" ht="15.75" thickBot="1">
      <c r="A29" s="30"/>
      <c r="B29" s="49" t="s">
        <v>29</v>
      </c>
      <c r="C29" s="50"/>
      <c r="D29" s="50"/>
      <c r="E29" s="50"/>
      <c r="F29" s="50"/>
      <c r="G29" s="50"/>
      <c r="H29" s="51"/>
      <c r="I29" s="52">
        <v>0</v>
      </c>
      <c r="J29" s="53"/>
    </row>
    <row r="30" spans="1:10" ht="15.75" thickBot="1">
      <c r="A30" s="30"/>
      <c r="B30" s="49" t="s">
        <v>28</v>
      </c>
      <c r="C30" s="50"/>
      <c r="D30" s="50"/>
      <c r="E30" s="50"/>
      <c r="F30" s="50"/>
      <c r="G30" s="50"/>
      <c r="H30" s="51"/>
      <c r="I30" s="54">
        <v>0</v>
      </c>
      <c r="J30" s="53"/>
    </row>
    <row r="31" spans="1:10" ht="14.25">
      <c r="A31" s="30"/>
      <c r="B31" s="30"/>
      <c r="C31" s="30"/>
      <c r="D31" s="30"/>
      <c r="E31" s="30"/>
      <c r="F31" s="30"/>
      <c r="G31" s="30"/>
      <c r="H31" s="30"/>
      <c r="I31" s="30"/>
      <c r="J31" s="30"/>
    </row>
    <row r="32" spans="1:10" ht="15">
      <c r="A32" s="55" t="s">
        <v>27</v>
      </c>
      <c r="B32" s="55"/>
      <c r="C32" s="55"/>
      <c r="D32" s="55"/>
      <c r="E32" s="55"/>
      <c r="F32" s="55"/>
      <c r="G32" s="55"/>
      <c r="H32" s="55"/>
      <c r="I32" s="55"/>
      <c r="J32" s="55"/>
    </row>
  </sheetData>
  <sheetProtection/>
  <mergeCells count="47">
    <mergeCell ref="A1:J1"/>
    <mergeCell ref="A2:J2"/>
    <mergeCell ref="A4:B4"/>
    <mergeCell ref="C4:H4"/>
    <mergeCell ref="A6:B6"/>
    <mergeCell ref="C6:H6"/>
    <mergeCell ref="I17:J17"/>
    <mergeCell ref="A8:D8"/>
    <mergeCell ref="E8:J8"/>
    <mergeCell ref="A10:D10"/>
    <mergeCell ref="E10:J10"/>
    <mergeCell ref="A14:C14"/>
    <mergeCell ref="D14:E14"/>
    <mergeCell ref="F14:H14"/>
    <mergeCell ref="I14:J14"/>
    <mergeCell ref="I18:J18"/>
    <mergeCell ref="B18:H18"/>
    <mergeCell ref="I19:J19"/>
    <mergeCell ref="B20:H20"/>
    <mergeCell ref="I20:J20"/>
    <mergeCell ref="A15:C15"/>
    <mergeCell ref="D15:E15"/>
    <mergeCell ref="F15:H15"/>
    <mergeCell ref="I15:J15"/>
    <mergeCell ref="A17:H17"/>
    <mergeCell ref="B21:H21"/>
    <mergeCell ref="I21:J21"/>
    <mergeCell ref="B22:H22"/>
    <mergeCell ref="I22:J22"/>
    <mergeCell ref="B23:H23"/>
    <mergeCell ref="I23:J23"/>
    <mergeCell ref="B24:H24"/>
    <mergeCell ref="I24:J24"/>
    <mergeCell ref="B25:H25"/>
    <mergeCell ref="I25:J25"/>
    <mergeCell ref="B26:H26"/>
    <mergeCell ref="I26:J26"/>
    <mergeCell ref="B27:H27"/>
    <mergeCell ref="I27:J27"/>
    <mergeCell ref="A32:J32"/>
    <mergeCell ref="B19:H19"/>
    <mergeCell ref="B28:H28"/>
    <mergeCell ref="I28:J28"/>
    <mergeCell ref="B29:H29"/>
    <mergeCell ref="I29:J29"/>
    <mergeCell ref="B30:H30"/>
    <mergeCell ref="I30:J30"/>
  </mergeCells>
  <printOptions/>
  <pageMargins left="0.7" right="0.7" top="0.75" bottom="0.75" header="0.3" footer="0.3"/>
  <pageSetup fitToHeight="1" fitToWidth="1"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8">
      <selection activeCell="M29" sqref="M29"/>
    </sheetView>
  </sheetViews>
  <sheetFormatPr defaultColWidth="9.140625" defaultRowHeight="15"/>
  <sheetData>
    <row r="1" spans="1:10" ht="21">
      <c r="A1" s="79" t="s">
        <v>41</v>
      </c>
      <c r="B1" s="79"/>
      <c r="C1" s="79"/>
      <c r="D1" s="79"/>
      <c r="E1" s="79"/>
      <c r="F1" s="79"/>
      <c r="G1" s="79"/>
      <c r="H1" s="79"/>
      <c r="I1" s="79"/>
      <c r="J1" s="79"/>
    </row>
    <row r="2" spans="1:10" ht="15">
      <c r="A2" s="80" t="s">
        <v>40</v>
      </c>
      <c r="B2" s="80"/>
      <c r="C2" s="80"/>
      <c r="D2" s="80"/>
      <c r="E2" s="80"/>
      <c r="F2" s="80"/>
      <c r="G2" s="80"/>
      <c r="H2" s="80"/>
      <c r="I2" s="80"/>
      <c r="J2" s="80"/>
    </row>
    <row r="3" spans="1:10" ht="15">
      <c r="A3" s="34"/>
      <c r="B3" s="34"/>
      <c r="C3" s="34"/>
      <c r="D3" s="34"/>
      <c r="E3" s="34"/>
      <c r="F3" s="34"/>
      <c r="G3" s="34"/>
      <c r="H3" s="34"/>
      <c r="I3" s="34"/>
      <c r="J3" s="34"/>
    </row>
    <row r="4" spans="1:10" ht="15">
      <c r="A4" s="55" t="s">
        <v>39</v>
      </c>
      <c r="B4" s="55"/>
      <c r="C4" s="76" t="s">
        <v>55</v>
      </c>
      <c r="D4" s="76"/>
      <c r="E4" s="76"/>
      <c r="F4" s="76"/>
      <c r="G4" s="76"/>
      <c r="H4" s="76"/>
      <c r="I4" s="34"/>
      <c r="J4" s="34"/>
    </row>
    <row r="5" spans="1:10" ht="15">
      <c r="A5" s="34"/>
      <c r="B5" s="34"/>
      <c r="C5" s="34"/>
      <c r="D5" s="34"/>
      <c r="E5" s="34"/>
      <c r="F5" s="34"/>
      <c r="G5" s="34"/>
      <c r="H5" s="34"/>
      <c r="I5" s="34"/>
      <c r="J5" s="34"/>
    </row>
    <row r="6" spans="1:10" ht="15">
      <c r="A6" s="55" t="s">
        <v>38</v>
      </c>
      <c r="B6" s="55"/>
      <c r="C6" s="76" t="s">
        <v>25</v>
      </c>
      <c r="D6" s="76"/>
      <c r="E6" s="76"/>
      <c r="F6" s="76"/>
      <c r="G6" s="76"/>
      <c r="H6" s="76"/>
      <c r="I6" s="34"/>
      <c r="J6" s="34"/>
    </row>
    <row r="7" spans="1:10" ht="15">
      <c r="A7" s="34"/>
      <c r="B7" s="34"/>
      <c r="C7" s="34"/>
      <c r="D7" s="34"/>
      <c r="E7" s="34"/>
      <c r="F7" s="34"/>
      <c r="G7" s="34"/>
      <c r="H7" s="34"/>
      <c r="I7" s="34"/>
      <c r="J7" s="34"/>
    </row>
    <row r="8" spans="1:10" ht="15">
      <c r="A8" s="55" t="s">
        <v>37</v>
      </c>
      <c r="B8" s="55"/>
      <c r="C8" s="55"/>
      <c r="D8" s="55"/>
      <c r="E8" s="76" t="s">
        <v>36</v>
      </c>
      <c r="F8" s="76"/>
      <c r="G8" s="76"/>
      <c r="H8" s="76"/>
      <c r="I8" s="76"/>
      <c r="J8" s="76"/>
    </row>
    <row r="9" spans="1:10" ht="15">
      <c r="A9" s="34"/>
      <c r="B9" s="34"/>
      <c r="C9" s="34"/>
      <c r="D9" s="34"/>
      <c r="E9" s="34"/>
      <c r="F9" s="34"/>
      <c r="G9" s="34"/>
      <c r="H9" s="34"/>
      <c r="I9" s="34"/>
      <c r="J9" s="34"/>
    </row>
    <row r="10" spans="1:10" ht="15">
      <c r="A10" s="55" t="s">
        <v>35</v>
      </c>
      <c r="B10" s="55"/>
      <c r="C10" s="55"/>
      <c r="D10" s="55"/>
      <c r="E10" s="76" t="s">
        <v>34</v>
      </c>
      <c r="F10" s="76"/>
      <c r="G10" s="76"/>
      <c r="H10" s="76"/>
      <c r="I10" s="76"/>
      <c r="J10" s="76"/>
    </row>
    <row r="11" spans="1:10" ht="14.25">
      <c r="A11" s="30"/>
      <c r="B11" s="30"/>
      <c r="C11" s="30"/>
      <c r="D11" s="30"/>
      <c r="E11" s="30"/>
      <c r="F11" s="30"/>
      <c r="G11" s="30"/>
      <c r="H11" s="30"/>
      <c r="I11" s="30"/>
      <c r="J11" s="30"/>
    </row>
    <row r="12" spans="1:10" ht="15" thickBot="1">
      <c r="A12" s="33"/>
      <c r="B12" s="33"/>
      <c r="C12" s="33"/>
      <c r="D12" s="33"/>
      <c r="E12" s="33"/>
      <c r="F12" s="33"/>
      <c r="G12" s="33"/>
      <c r="H12" s="33"/>
      <c r="I12" s="33"/>
      <c r="J12" s="33"/>
    </row>
    <row r="13" spans="1:10" ht="15" thickBot="1" thickTop="1">
      <c r="A13" s="30"/>
      <c r="B13" s="30"/>
      <c r="C13" s="30"/>
      <c r="D13" s="30"/>
      <c r="E13" s="30"/>
      <c r="F13" s="30"/>
      <c r="G13" s="30"/>
      <c r="H13" s="30"/>
      <c r="I13" s="30"/>
      <c r="J13" s="30"/>
    </row>
    <row r="14" spans="1:10" ht="15" thickBot="1">
      <c r="A14" s="71" t="s">
        <v>57</v>
      </c>
      <c r="B14" s="71"/>
      <c r="C14" s="71"/>
      <c r="D14" s="77">
        <v>235070</v>
      </c>
      <c r="E14" s="78"/>
      <c r="F14" s="71" t="s">
        <v>61</v>
      </c>
      <c r="G14" s="71"/>
      <c r="H14" s="71"/>
      <c r="I14" s="77">
        <v>116607</v>
      </c>
      <c r="J14" s="78"/>
    </row>
    <row r="15" spans="1:10" ht="15" thickBot="1">
      <c r="A15" s="71" t="s">
        <v>33</v>
      </c>
      <c r="B15" s="71"/>
      <c r="C15" s="71"/>
      <c r="D15" s="72">
        <f>I14-D14</f>
        <v>-118463</v>
      </c>
      <c r="E15" s="73"/>
      <c r="F15" s="71" t="s">
        <v>32</v>
      </c>
      <c r="G15" s="71"/>
      <c r="H15" s="71"/>
      <c r="I15" s="74">
        <f>(I14-D14)/D14</f>
        <v>-0.5039477602416301</v>
      </c>
      <c r="J15" s="75"/>
    </row>
    <row r="16" spans="1:10" ht="15" thickBot="1">
      <c r="A16" s="30"/>
      <c r="B16" s="30"/>
      <c r="C16" s="30"/>
      <c r="D16" s="30"/>
      <c r="E16" s="30"/>
      <c r="F16" s="30"/>
      <c r="G16" s="30"/>
      <c r="H16" s="30"/>
      <c r="I16" s="30"/>
      <c r="J16" s="30"/>
    </row>
    <row r="17" spans="1:10" ht="15" thickBot="1">
      <c r="A17" s="49" t="s">
        <v>31</v>
      </c>
      <c r="B17" s="50"/>
      <c r="C17" s="50"/>
      <c r="D17" s="50"/>
      <c r="E17" s="50"/>
      <c r="F17" s="50"/>
      <c r="G17" s="50"/>
      <c r="H17" s="51"/>
      <c r="I17" s="49" t="s">
        <v>30</v>
      </c>
      <c r="J17" s="51"/>
    </row>
    <row r="18" spans="2:10" ht="15" thickBot="1">
      <c r="B18" s="56"/>
      <c r="C18" s="57"/>
      <c r="D18" s="57"/>
      <c r="E18" s="57"/>
      <c r="F18" s="57"/>
      <c r="G18" s="57"/>
      <c r="H18" s="58"/>
      <c r="I18" s="61"/>
      <c r="J18" s="51"/>
    </row>
    <row r="19" spans="1:10" ht="28.5" customHeight="1" thickBot="1">
      <c r="A19" s="31">
        <v>1</v>
      </c>
      <c r="B19" s="68" t="s">
        <v>62</v>
      </c>
      <c r="C19" s="69"/>
      <c r="D19" s="69"/>
      <c r="E19" s="69"/>
      <c r="F19" s="69"/>
      <c r="G19" s="69"/>
      <c r="H19" s="70"/>
      <c r="I19" s="62">
        <v>-113172</v>
      </c>
      <c r="J19" s="63"/>
    </row>
    <row r="20" spans="1:10" ht="38.25" customHeight="1" thickBot="1">
      <c r="A20" s="31">
        <v>2</v>
      </c>
      <c r="B20" s="68" t="s">
        <v>63</v>
      </c>
      <c r="C20" s="69"/>
      <c r="D20" s="69"/>
      <c r="E20" s="69"/>
      <c r="F20" s="69"/>
      <c r="G20" s="69"/>
      <c r="H20" s="70"/>
      <c r="I20" s="62">
        <v>-2939</v>
      </c>
      <c r="J20" s="63"/>
    </row>
    <row r="21" spans="1:10" ht="42" customHeight="1" thickBot="1">
      <c r="A21" s="31">
        <v>3</v>
      </c>
      <c r="B21" s="68" t="s">
        <v>64</v>
      </c>
      <c r="C21" s="69"/>
      <c r="D21" s="69"/>
      <c r="E21" s="69"/>
      <c r="F21" s="69"/>
      <c r="G21" s="69"/>
      <c r="H21" s="70"/>
      <c r="I21" s="62">
        <v>-19800</v>
      </c>
      <c r="J21" s="63"/>
    </row>
    <row r="22" spans="1:10" ht="36.75" customHeight="1" thickBot="1">
      <c r="A22" s="31">
        <v>4</v>
      </c>
      <c r="B22" s="81"/>
      <c r="C22" s="82"/>
      <c r="D22" s="82"/>
      <c r="E22" s="82"/>
      <c r="F22" s="82"/>
      <c r="G22" s="82"/>
      <c r="H22" s="83"/>
      <c r="I22" s="59"/>
      <c r="J22" s="60"/>
    </row>
    <row r="23" spans="1:10" ht="30" customHeight="1" thickBot="1">
      <c r="A23" s="31">
        <v>6</v>
      </c>
      <c r="B23" s="81"/>
      <c r="C23" s="82"/>
      <c r="D23" s="82"/>
      <c r="E23" s="82"/>
      <c r="F23" s="82"/>
      <c r="G23" s="82"/>
      <c r="H23" s="83"/>
      <c r="I23" s="59"/>
      <c r="J23" s="60"/>
    </row>
    <row r="24" spans="1:10" ht="15" thickBot="1">
      <c r="A24" s="31"/>
      <c r="B24" s="56"/>
      <c r="C24" s="57"/>
      <c r="D24" s="57"/>
      <c r="E24" s="57"/>
      <c r="F24" s="57"/>
      <c r="G24" s="57"/>
      <c r="H24" s="58"/>
      <c r="I24" s="61"/>
      <c r="J24" s="51"/>
    </row>
    <row r="25" spans="1:10" ht="15" thickBot="1">
      <c r="A25" s="31"/>
      <c r="B25" s="56"/>
      <c r="C25" s="57"/>
      <c r="D25" s="57"/>
      <c r="E25" s="57"/>
      <c r="F25" s="57"/>
      <c r="G25" s="57"/>
      <c r="H25" s="58"/>
      <c r="I25" s="61"/>
      <c r="J25" s="51"/>
    </row>
    <row r="26" spans="1:10" ht="15" thickBot="1">
      <c r="A26" s="31"/>
      <c r="B26" s="49"/>
      <c r="C26" s="50"/>
      <c r="D26" s="50"/>
      <c r="E26" s="50"/>
      <c r="F26" s="50"/>
      <c r="G26" s="50"/>
      <c r="H26" s="51"/>
      <c r="I26" s="61"/>
      <c r="J26" s="51"/>
    </row>
    <row r="27" spans="1:10" ht="15.75" thickBot="1">
      <c r="A27" s="30"/>
      <c r="B27" s="49" t="s">
        <v>59</v>
      </c>
      <c r="C27" s="50"/>
      <c r="D27" s="50"/>
      <c r="E27" s="50"/>
      <c r="F27" s="50"/>
      <c r="G27" s="50"/>
      <c r="H27" s="51"/>
      <c r="I27" s="52">
        <f>SUM(I19:J23)</f>
        <v>-135911</v>
      </c>
      <c r="J27" s="53"/>
    </row>
    <row r="28" spans="1:10" ht="15.75" thickBot="1">
      <c r="A28" s="30"/>
      <c r="B28" s="49" t="s">
        <v>29</v>
      </c>
      <c r="C28" s="50"/>
      <c r="D28" s="50"/>
      <c r="E28" s="50"/>
      <c r="F28" s="50"/>
      <c r="G28" s="50"/>
      <c r="H28" s="51"/>
      <c r="I28" s="52">
        <v>0</v>
      </c>
      <c r="J28" s="53"/>
    </row>
    <row r="29" spans="1:10" ht="15.75" thickBot="1">
      <c r="A29" s="30"/>
      <c r="B29" s="49" t="s">
        <v>60</v>
      </c>
      <c r="C29" s="50"/>
      <c r="D29" s="50"/>
      <c r="E29" s="50"/>
      <c r="F29" s="50"/>
      <c r="G29" s="50"/>
      <c r="H29" s="51"/>
      <c r="I29" s="54">
        <v>0</v>
      </c>
      <c r="J29" s="53"/>
    </row>
    <row r="30" spans="1:10" ht="14.25">
      <c r="A30" s="30"/>
      <c r="B30" s="30"/>
      <c r="C30" s="30"/>
      <c r="D30" s="30"/>
      <c r="E30" s="30"/>
      <c r="F30" s="30"/>
      <c r="G30" s="30"/>
      <c r="H30" s="30"/>
      <c r="I30" s="30"/>
      <c r="J30" s="30"/>
    </row>
    <row r="31" spans="1:10" ht="15">
      <c r="A31" s="55" t="s">
        <v>27</v>
      </c>
      <c r="B31" s="55"/>
      <c r="C31" s="55"/>
      <c r="D31" s="55"/>
      <c r="E31" s="55"/>
      <c r="F31" s="55"/>
      <c r="G31" s="55"/>
      <c r="H31" s="55"/>
      <c r="I31" s="55"/>
      <c r="J31" s="55"/>
    </row>
  </sheetData>
  <sheetProtection/>
  <mergeCells count="45">
    <mergeCell ref="A1:J1"/>
    <mergeCell ref="A2:J2"/>
    <mergeCell ref="A4:B4"/>
    <mergeCell ref="C4:H4"/>
    <mergeCell ref="A6:B6"/>
    <mergeCell ref="C6:H6"/>
    <mergeCell ref="A8:D8"/>
    <mergeCell ref="E8:J8"/>
    <mergeCell ref="A10:D10"/>
    <mergeCell ref="E10:J10"/>
    <mergeCell ref="A14:C14"/>
    <mergeCell ref="D14:E14"/>
    <mergeCell ref="F14:H14"/>
    <mergeCell ref="I14:J14"/>
    <mergeCell ref="A15:C15"/>
    <mergeCell ref="D15:E15"/>
    <mergeCell ref="F15:H15"/>
    <mergeCell ref="I15:J15"/>
    <mergeCell ref="A17:H17"/>
    <mergeCell ref="I17:J17"/>
    <mergeCell ref="B18:H18"/>
    <mergeCell ref="I18:J18"/>
    <mergeCell ref="B19:H19"/>
    <mergeCell ref="I19:J19"/>
    <mergeCell ref="B20:H20"/>
    <mergeCell ref="I20:J20"/>
    <mergeCell ref="B21:H21"/>
    <mergeCell ref="I21:J21"/>
    <mergeCell ref="B22:H22"/>
    <mergeCell ref="I22:J22"/>
    <mergeCell ref="B23:H23"/>
    <mergeCell ref="I23:J23"/>
    <mergeCell ref="B24:H24"/>
    <mergeCell ref="I24:J24"/>
    <mergeCell ref="B25:H25"/>
    <mergeCell ref="I25:J25"/>
    <mergeCell ref="B26:H26"/>
    <mergeCell ref="I26:J26"/>
    <mergeCell ref="A31:J31"/>
    <mergeCell ref="B27:H27"/>
    <mergeCell ref="I27:J27"/>
    <mergeCell ref="B28:H28"/>
    <mergeCell ref="I28:J28"/>
    <mergeCell ref="B29:H29"/>
    <mergeCell ref="I29:J29"/>
  </mergeCells>
  <printOptions/>
  <pageMargins left="0.7" right="0.7" top="0.75" bottom="0.75" header="0.3" footer="0.3"/>
  <pageSetup fitToHeight="1" fitToWidth="1"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Q19" sqref="Q19"/>
    </sheetView>
  </sheetViews>
  <sheetFormatPr defaultColWidth="9.140625" defaultRowHeight="15"/>
  <sheetData>
    <row r="1" ht="15.75" customHeight="1">
      <c r="A1" s="39" t="s">
        <v>54</v>
      </c>
    </row>
    <row r="2" ht="15.75" customHeight="1">
      <c r="A2" t="s">
        <v>53</v>
      </c>
    </row>
    <row r="3" ht="14.25">
      <c r="A3" t="s">
        <v>52</v>
      </c>
    </row>
    <row r="5" spans="4:6" ht="14.25">
      <c r="D5" s="36" t="s">
        <v>1</v>
      </c>
      <c r="E5" s="36" t="s">
        <v>1</v>
      </c>
      <c r="F5" s="36" t="s">
        <v>1</v>
      </c>
    </row>
    <row r="6" ht="14.25">
      <c r="A6" s="36" t="s">
        <v>51</v>
      </c>
    </row>
    <row r="7" spans="2:4" ht="14.25">
      <c r="B7" s="38" t="s">
        <v>50</v>
      </c>
      <c r="D7" s="38"/>
    </row>
    <row r="8" spans="2:4" ht="15" customHeight="1">
      <c r="B8" s="38" t="s">
        <v>49</v>
      </c>
      <c r="D8" s="38"/>
    </row>
    <row r="9" spans="2:4" ht="14.25">
      <c r="B9" s="38" t="s">
        <v>48</v>
      </c>
      <c r="D9" s="38"/>
    </row>
    <row r="10" spans="2:4" ht="14.25">
      <c r="B10" s="38" t="s">
        <v>47</v>
      </c>
      <c r="D10" s="38"/>
    </row>
    <row r="11" spans="2:4" ht="14.25">
      <c r="B11" s="38" t="s">
        <v>46</v>
      </c>
      <c r="D11" s="38"/>
    </row>
    <row r="12" spans="2:4" ht="14.25">
      <c r="B12" s="38" t="s">
        <v>45</v>
      </c>
      <c r="D12" s="38"/>
    </row>
    <row r="13" spans="2:4" ht="14.25">
      <c r="B13" s="38" t="s">
        <v>44</v>
      </c>
      <c r="D13" s="38"/>
    </row>
    <row r="14" ht="14.25">
      <c r="E14" s="37">
        <f>SUM(D7:D13)</f>
        <v>0</v>
      </c>
    </row>
    <row r="16" spans="1:4" ht="14.25">
      <c r="A16" s="36" t="s">
        <v>43</v>
      </c>
      <c r="D16" s="38"/>
    </row>
    <row r="17" ht="14.25">
      <c r="E17" s="37">
        <f>D16</f>
        <v>0</v>
      </c>
    </row>
    <row r="18" spans="1:6" ht="15" thickBot="1">
      <c r="A18" s="36" t="s">
        <v>42</v>
      </c>
      <c r="F18" s="35">
        <f>E14+E17</f>
        <v>0</v>
      </c>
    </row>
    <row r="19" ht="1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Jacqui Baldwin</cp:lastModifiedBy>
  <cp:lastPrinted>2023-05-02T14:01:12Z</cp:lastPrinted>
  <dcterms:created xsi:type="dcterms:W3CDTF">2012-07-11T10:01:28Z</dcterms:created>
  <dcterms:modified xsi:type="dcterms:W3CDTF">2024-06-13T09:38:58Z</dcterms:modified>
  <cp:category/>
  <cp:version/>
  <cp:contentType/>
  <cp:contentStatus/>
</cp:coreProperties>
</file>